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fariña\Desktop\"/>
    </mc:Choice>
  </mc:AlternateContent>
  <bookViews>
    <workbookView xWindow="0" yWindow="0" windowWidth="24000" windowHeight="9735" firstSheet="10" activeTab="12"/>
  </bookViews>
  <sheets>
    <sheet name="Resultados" sheetId="7" r:id="rId1"/>
    <sheet name="respuestaPanal" sheetId="9" r:id="rId2"/>
    <sheet name="respuestaCabal" sheetId="8" r:id="rId3"/>
    <sheet name="CABAL" sheetId="1" r:id="rId4"/>
    <sheet name="novedadesComerciosCabal" sheetId="3" r:id="rId5"/>
    <sheet name="novedadesAcuerdosContadoCabal" sheetId="4" r:id="rId6"/>
    <sheet name="novedadesAcuerdosPlanCabal" sheetId="6" r:id="rId7"/>
    <sheet name="novedadesDireccionesCabal" sheetId="5" r:id="rId8"/>
    <sheet name="PANAL" sheetId="2" r:id="rId9"/>
    <sheet name="novedadesComerciosPanal" sheetId="10" r:id="rId10"/>
    <sheet name="novedadesAcuerdosContadoPanal" sheetId="11" r:id="rId11"/>
    <sheet name="novedadesAcuerdosPlanPanal" sheetId="13" r:id="rId12"/>
    <sheet name="novedadesDireccionesPanal" sheetId="14" r:id="rId13"/>
  </sheets>
  <externalReferences>
    <externalReference r:id="rId14"/>
  </externalReferences>
  <definedNames>
    <definedName name="_xlnm._FilterDatabase" localSheetId="3" hidden="1">CABAL!$I$1:$I$103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3" i="14" l="1"/>
  <c r="C33" i="14"/>
  <c r="D33" i="14"/>
  <c r="E33" i="14"/>
  <c r="F33" i="14"/>
  <c r="H33" i="14"/>
  <c r="I33" i="14"/>
  <c r="L33" i="14"/>
  <c r="M33" i="14"/>
  <c r="O33" i="14"/>
  <c r="P33" i="14"/>
  <c r="B34" i="14"/>
  <c r="C34" i="14"/>
  <c r="D34" i="14"/>
  <c r="E34" i="14"/>
  <c r="F34" i="14"/>
  <c r="H34" i="14"/>
  <c r="I34" i="14"/>
  <c r="L34" i="14"/>
  <c r="M34" i="14"/>
  <c r="O34" i="14"/>
  <c r="P34" i="14"/>
  <c r="B35" i="14"/>
  <c r="C35" i="14"/>
  <c r="D35" i="14"/>
  <c r="E35" i="14"/>
  <c r="F35" i="14"/>
  <c r="H35" i="14"/>
  <c r="I35" i="14"/>
  <c r="L35" i="14"/>
  <c r="M35" i="14"/>
  <c r="O35" i="14"/>
  <c r="P35" i="14"/>
  <c r="B36" i="14"/>
  <c r="C36" i="14"/>
  <c r="D36" i="14"/>
  <c r="E36" i="14"/>
  <c r="F36" i="14"/>
  <c r="H36" i="14"/>
  <c r="I36" i="14"/>
  <c r="L36" i="14"/>
  <c r="M36" i="14"/>
  <c r="O36" i="14"/>
  <c r="P36" i="14"/>
  <c r="B37" i="14"/>
  <c r="C37" i="14"/>
  <c r="D37" i="14"/>
  <c r="E37" i="14"/>
  <c r="F37" i="14"/>
  <c r="H37" i="14"/>
  <c r="I37" i="14"/>
  <c r="L37" i="14"/>
  <c r="M37" i="14"/>
  <c r="O37" i="14"/>
  <c r="P37" i="14"/>
  <c r="B38" i="14"/>
  <c r="C38" i="14"/>
  <c r="D38" i="14"/>
  <c r="E38" i="14"/>
  <c r="F38" i="14"/>
  <c r="H38" i="14"/>
  <c r="I38" i="14"/>
  <c r="L38" i="14"/>
  <c r="M38" i="14"/>
  <c r="O38" i="14"/>
  <c r="P38" i="14"/>
  <c r="B39" i="14"/>
  <c r="C39" i="14"/>
  <c r="D39" i="14"/>
  <c r="E39" i="14"/>
  <c r="F39" i="14"/>
  <c r="H39" i="14"/>
  <c r="I39" i="14"/>
  <c r="L39" i="14"/>
  <c r="M39" i="14"/>
  <c r="O39" i="14"/>
  <c r="P39" i="14"/>
  <c r="B32" i="13"/>
  <c r="C32" i="13"/>
  <c r="I32" i="13"/>
  <c r="B33" i="13"/>
  <c r="C33" i="13"/>
  <c r="I33" i="13"/>
  <c r="B34" i="13"/>
  <c r="C34" i="13"/>
  <c r="I34" i="13"/>
  <c r="B35" i="13"/>
  <c r="C35" i="13"/>
  <c r="I35" i="13"/>
  <c r="B36" i="13"/>
  <c r="C36" i="13"/>
  <c r="I36" i="13"/>
  <c r="B37" i="13"/>
  <c r="C37" i="13"/>
  <c r="I37" i="13"/>
  <c r="B38" i="13"/>
  <c r="C38" i="13"/>
  <c r="I38" i="13"/>
  <c r="B32" i="11"/>
  <c r="C32" i="11"/>
  <c r="D32" i="11"/>
  <c r="I32" i="11"/>
  <c r="B33" i="11"/>
  <c r="C33" i="11"/>
  <c r="D33" i="11"/>
  <c r="I33" i="11"/>
  <c r="B34" i="11"/>
  <c r="C34" i="11"/>
  <c r="D34" i="11"/>
  <c r="I34" i="11"/>
  <c r="B35" i="11"/>
  <c r="C35" i="11"/>
  <c r="D35" i="11"/>
  <c r="I35" i="11"/>
  <c r="B36" i="11"/>
  <c r="C36" i="11"/>
  <c r="D36" i="11"/>
  <c r="I36" i="11"/>
  <c r="B37" i="11"/>
  <c r="C37" i="11"/>
  <c r="D37" i="11"/>
  <c r="I37" i="11"/>
  <c r="B38" i="11"/>
  <c r="C38" i="11"/>
  <c r="D38" i="11"/>
  <c r="I38" i="11"/>
  <c r="B32" i="10"/>
  <c r="C32" i="10"/>
  <c r="D32" i="10"/>
  <c r="E32" i="10"/>
  <c r="I32" i="10"/>
  <c r="T32" i="10"/>
  <c r="U32" i="10"/>
  <c r="V32" i="10"/>
  <c r="Y32" i="10"/>
  <c r="Z32" i="10"/>
  <c r="AA32" i="10"/>
  <c r="AG32" i="10"/>
  <c r="AH32" i="10"/>
  <c r="AI32" i="10"/>
  <c r="AJ32" i="10"/>
  <c r="AN32" i="10"/>
  <c r="AO32" i="10"/>
  <c r="B33" i="10"/>
  <c r="C33" i="10"/>
  <c r="D33" i="10"/>
  <c r="E33" i="10"/>
  <c r="I33" i="10"/>
  <c r="T33" i="10"/>
  <c r="U33" i="10"/>
  <c r="V33" i="10"/>
  <c r="Y33" i="10"/>
  <c r="Z33" i="10"/>
  <c r="AA33" i="10"/>
  <c r="AG33" i="10"/>
  <c r="AH33" i="10"/>
  <c r="AI33" i="10"/>
  <c r="AJ33" i="10"/>
  <c r="AN33" i="10"/>
  <c r="AO33" i="10"/>
  <c r="B34" i="10"/>
  <c r="C34" i="10"/>
  <c r="D34" i="10"/>
  <c r="E34" i="10"/>
  <c r="I34" i="10"/>
  <c r="T34" i="10"/>
  <c r="U34" i="10"/>
  <c r="V34" i="10"/>
  <c r="Y34" i="10"/>
  <c r="Z34" i="10"/>
  <c r="AA34" i="10"/>
  <c r="AG34" i="10"/>
  <c r="AH34" i="10"/>
  <c r="AI34" i="10"/>
  <c r="AJ34" i="10"/>
  <c r="AN34" i="10"/>
  <c r="AO34" i="10"/>
  <c r="B35" i="10"/>
  <c r="C35" i="10"/>
  <c r="D35" i="10"/>
  <c r="E35" i="10"/>
  <c r="I35" i="10"/>
  <c r="T35" i="10"/>
  <c r="U35" i="10"/>
  <c r="V35" i="10"/>
  <c r="Y35" i="10"/>
  <c r="Z35" i="10"/>
  <c r="AA35" i="10"/>
  <c r="AG35" i="10"/>
  <c r="AH35" i="10"/>
  <c r="AI35" i="10"/>
  <c r="AJ35" i="10"/>
  <c r="AN35" i="10"/>
  <c r="AO35" i="10"/>
  <c r="B36" i="10"/>
  <c r="C36" i="10"/>
  <c r="D36" i="10"/>
  <c r="E36" i="10"/>
  <c r="I36" i="10"/>
  <c r="T36" i="10"/>
  <c r="U36" i="10"/>
  <c r="V36" i="10"/>
  <c r="Y36" i="10"/>
  <c r="Z36" i="10"/>
  <c r="AA36" i="10"/>
  <c r="AG36" i="10"/>
  <c r="AH36" i="10"/>
  <c r="AI36" i="10"/>
  <c r="AJ36" i="10"/>
  <c r="AN36" i="10"/>
  <c r="AO36" i="10"/>
  <c r="B37" i="10"/>
  <c r="C37" i="10"/>
  <c r="D37" i="10"/>
  <c r="E37" i="10"/>
  <c r="I37" i="10"/>
  <c r="T37" i="10"/>
  <c r="U37" i="10"/>
  <c r="V37" i="10"/>
  <c r="Y37" i="10"/>
  <c r="Z37" i="10"/>
  <c r="AA37" i="10"/>
  <c r="AG37" i="10"/>
  <c r="AH37" i="10"/>
  <c r="AI37" i="10"/>
  <c r="AJ37" i="10"/>
  <c r="AN37" i="10"/>
  <c r="AO37" i="10"/>
  <c r="B38" i="10"/>
  <c r="C38" i="10"/>
  <c r="D38" i="10"/>
  <c r="E38" i="10"/>
  <c r="I38" i="10"/>
  <c r="T38" i="10"/>
  <c r="U38" i="10"/>
  <c r="V38" i="10"/>
  <c r="Y38" i="10"/>
  <c r="Z38" i="10"/>
  <c r="AA38" i="10"/>
  <c r="AG38" i="10"/>
  <c r="AH38" i="10"/>
  <c r="AI38" i="10"/>
  <c r="AJ38" i="10"/>
  <c r="AN38" i="10"/>
  <c r="AO38" i="10"/>
  <c r="B36" i="5" l="1"/>
  <c r="C36" i="5"/>
  <c r="E36" i="5"/>
  <c r="F36" i="5"/>
  <c r="H36" i="5"/>
  <c r="I36" i="5"/>
  <c r="L36" i="5"/>
  <c r="M36" i="5"/>
  <c r="O36" i="5"/>
  <c r="B37" i="5"/>
  <c r="C37" i="5"/>
  <c r="E37" i="5"/>
  <c r="F37" i="5"/>
  <c r="H37" i="5"/>
  <c r="I37" i="5"/>
  <c r="L37" i="5"/>
  <c r="M37" i="5"/>
  <c r="O37" i="5"/>
  <c r="B38" i="5"/>
  <c r="C38" i="5"/>
  <c r="E38" i="5"/>
  <c r="F38" i="5"/>
  <c r="H38" i="5"/>
  <c r="I38" i="5"/>
  <c r="L38" i="5"/>
  <c r="M38" i="5"/>
  <c r="O38" i="5"/>
  <c r="B29" i="5"/>
  <c r="C29" i="5"/>
  <c r="E29" i="5"/>
  <c r="F29" i="5"/>
  <c r="H29" i="5"/>
  <c r="I29" i="5"/>
  <c r="L29" i="5"/>
  <c r="M29" i="5"/>
  <c r="O29" i="5"/>
  <c r="B30" i="5"/>
  <c r="C30" i="5"/>
  <c r="E30" i="5"/>
  <c r="F30" i="5"/>
  <c r="H30" i="5"/>
  <c r="I30" i="5"/>
  <c r="L30" i="5"/>
  <c r="M30" i="5"/>
  <c r="O30" i="5"/>
  <c r="B31" i="5"/>
  <c r="C31" i="5"/>
  <c r="E31" i="5"/>
  <c r="F31" i="5"/>
  <c r="H31" i="5"/>
  <c r="I31" i="5"/>
  <c r="L31" i="5"/>
  <c r="M31" i="5"/>
  <c r="O31" i="5"/>
  <c r="B32" i="5"/>
  <c r="C32" i="5"/>
  <c r="E32" i="5"/>
  <c r="F32" i="5"/>
  <c r="H32" i="5"/>
  <c r="I32" i="5"/>
  <c r="L32" i="5"/>
  <c r="M32" i="5"/>
  <c r="O32" i="5"/>
  <c r="B33" i="5"/>
  <c r="C33" i="5"/>
  <c r="E33" i="5"/>
  <c r="F33" i="5"/>
  <c r="H33" i="5"/>
  <c r="I33" i="5"/>
  <c r="L33" i="5"/>
  <c r="M33" i="5"/>
  <c r="O33" i="5"/>
  <c r="B34" i="5"/>
  <c r="C34" i="5"/>
  <c r="E34" i="5"/>
  <c r="F34" i="5"/>
  <c r="H34" i="5"/>
  <c r="I34" i="5"/>
  <c r="L34" i="5"/>
  <c r="M34" i="5"/>
  <c r="O34" i="5"/>
  <c r="B35" i="5"/>
  <c r="C35" i="5"/>
  <c r="E35" i="5"/>
  <c r="F35" i="5"/>
  <c r="H35" i="5"/>
  <c r="I35" i="5"/>
  <c r="L35" i="5"/>
  <c r="M35" i="5"/>
  <c r="O35" i="5"/>
  <c r="B32" i="6"/>
  <c r="C32" i="6"/>
  <c r="I32" i="6"/>
  <c r="B33" i="6"/>
  <c r="C33" i="6"/>
  <c r="I33" i="6"/>
  <c r="B34" i="6"/>
  <c r="C34" i="6"/>
  <c r="I34" i="6"/>
  <c r="B35" i="6"/>
  <c r="C35" i="6"/>
  <c r="I35" i="6"/>
  <c r="B36" i="6"/>
  <c r="C36" i="6"/>
  <c r="I36" i="6"/>
  <c r="B37" i="6"/>
  <c r="C37" i="6"/>
  <c r="I37" i="6"/>
  <c r="B38" i="6"/>
  <c r="C38" i="6"/>
  <c r="I38" i="6"/>
  <c r="B32" i="4"/>
  <c r="C32" i="4"/>
  <c r="I32" i="4"/>
  <c r="B33" i="4"/>
  <c r="C33" i="4"/>
  <c r="I33" i="4"/>
  <c r="B34" i="4"/>
  <c r="C34" i="4"/>
  <c r="I34" i="4"/>
  <c r="B35" i="4"/>
  <c r="C35" i="4"/>
  <c r="I35" i="4"/>
  <c r="B36" i="4"/>
  <c r="C36" i="4"/>
  <c r="I36" i="4"/>
  <c r="B37" i="4"/>
  <c r="C37" i="4"/>
  <c r="I37" i="4"/>
  <c r="B38" i="4"/>
  <c r="C38" i="4"/>
  <c r="I38" i="4"/>
  <c r="B32" i="3"/>
  <c r="C32" i="3"/>
  <c r="D32" i="3"/>
  <c r="E32" i="3"/>
  <c r="I32" i="3"/>
  <c r="U32" i="3"/>
  <c r="AG32" i="3"/>
  <c r="AO32" i="3"/>
  <c r="B33" i="3"/>
  <c r="C33" i="3"/>
  <c r="D33" i="3"/>
  <c r="E33" i="3"/>
  <c r="I33" i="3"/>
  <c r="U33" i="3"/>
  <c r="AG33" i="3"/>
  <c r="AO33" i="3"/>
  <c r="B34" i="3"/>
  <c r="C34" i="3"/>
  <c r="D34" i="3"/>
  <c r="E34" i="3"/>
  <c r="I34" i="3"/>
  <c r="U34" i="3"/>
  <c r="AG34" i="3"/>
  <c r="AO34" i="3"/>
  <c r="B35" i="3"/>
  <c r="C35" i="3"/>
  <c r="D35" i="3"/>
  <c r="E35" i="3"/>
  <c r="I35" i="3"/>
  <c r="U35" i="3"/>
  <c r="AG35" i="3"/>
  <c r="AO35" i="3"/>
  <c r="B36" i="3"/>
  <c r="C36" i="3"/>
  <c r="D36" i="3"/>
  <c r="E36" i="3"/>
  <c r="I36" i="3"/>
  <c r="U36" i="3"/>
  <c r="AG36" i="3"/>
  <c r="AO36" i="3"/>
  <c r="B37" i="3"/>
  <c r="C37" i="3"/>
  <c r="D37" i="3"/>
  <c r="E37" i="3"/>
  <c r="I37" i="3"/>
  <c r="U37" i="3"/>
  <c r="AG37" i="3"/>
  <c r="AO37" i="3"/>
  <c r="B38" i="3"/>
  <c r="C38" i="3"/>
  <c r="D38" i="3"/>
  <c r="E38" i="3"/>
  <c r="I38" i="3"/>
  <c r="U38" i="3"/>
  <c r="AG38" i="3"/>
  <c r="AO38" i="3"/>
  <c r="AB40" i="1" l="1"/>
  <c r="P38" i="5" s="1"/>
  <c r="AA40" i="1"/>
  <c r="AJ38" i="3" s="1"/>
  <c r="Z40" i="1"/>
  <c r="AI38" i="3" s="1"/>
  <c r="Y40" i="1"/>
  <c r="T38" i="3" s="1"/>
  <c r="V40" i="1"/>
  <c r="AA38" i="3" s="1"/>
  <c r="U40" i="1"/>
  <c r="Z38" i="3" s="1"/>
  <c r="T40" i="1"/>
  <c r="Y38" i="3" s="1"/>
  <c r="S40" i="1"/>
  <c r="V38" i="3" s="1"/>
  <c r="L40" i="1"/>
  <c r="AN38" i="3" s="1"/>
  <c r="AB39" i="1"/>
  <c r="P37" i="5" s="1"/>
  <c r="AA39" i="1"/>
  <c r="AJ37" i="3" s="1"/>
  <c r="Z39" i="1"/>
  <c r="AI37" i="3" s="1"/>
  <c r="Y39" i="1"/>
  <c r="T37" i="3" s="1"/>
  <c r="V39" i="1"/>
  <c r="AA37" i="3" s="1"/>
  <c r="U39" i="1"/>
  <c r="Z37" i="3" s="1"/>
  <c r="T39" i="1"/>
  <c r="Y37" i="3" s="1"/>
  <c r="S39" i="1"/>
  <c r="V37" i="3" s="1"/>
  <c r="L39" i="1"/>
  <c r="AN37" i="3" s="1"/>
  <c r="AB38" i="1"/>
  <c r="P36" i="5" s="1"/>
  <c r="AA38" i="1"/>
  <c r="AJ36" i="3" s="1"/>
  <c r="Z38" i="1"/>
  <c r="AI36" i="3" s="1"/>
  <c r="Y38" i="1"/>
  <c r="T36" i="3" s="1"/>
  <c r="V38" i="1"/>
  <c r="AA36" i="3" s="1"/>
  <c r="U38" i="1"/>
  <c r="Z36" i="3" s="1"/>
  <c r="T38" i="1"/>
  <c r="Y36" i="3" s="1"/>
  <c r="S38" i="1"/>
  <c r="V36" i="3" s="1"/>
  <c r="L38" i="1"/>
  <c r="AN36" i="3" s="1"/>
  <c r="AB37" i="1"/>
  <c r="P35" i="5" s="1"/>
  <c r="AA37" i="1"/>
  <c r="AJ35" i="3" s="1"/>
  <c r="Z37" i="1"/>
  <c r="AI35" i="3" s="1"/>
  <c r="Y37" i="1"/>
  <c r="T35" i="3" s="1"/>
  <c r="V37" i="1"/>
  <c r="AA35" i="3" s="1"/>
  <c r="U37" i="1"/>
  <c r="Z35" i="3" s="1"/>
  <c r="T37" i="1"/>
  <c r="Y35" i="3" s="1"/>
  <c r="S37" i="1"/>
  <c r="V35" i="3" s="1"/>
  <c r="L37" i="1"/>
  <c r="AN35" i="3" s="1"/>
  <c r="AB36" i="1"/>
  <c r="P34" i="5" s="1"/>
  <c r="AA36" i="1"/>
  <c r="AJ34" i="3" s="1"/>
  <c r="Z36" i="1"/>
  <c r="AI34" i="3" s="1"/>
  <c r="Y36" i="1"/>
  <c r="T34" i="3" s="1"/>
  <c r="V36" i="1"/>
  <c r="AA34" i="3" s="1"/>
  <c r="U36" i="1"/>
  <c r="Z34" i="3" s="1"/>
  <c r="T36" i="1"/>
  <c r="Y34" i="3" s="1"/>
  <c r="S36" i="1"/>
  <c r="V34" i="3" s="1"/>
  <c r="L36" i="1"/>
  <c r="AN34" i="3" s="1"/>
  <c r="AB35" i="1"/>
  <c r="P33" i="5" s="1"/>
  <c r="AA35" i="1"/>
  <c r="AJ33" i="3" s="1"/>
  <c r="Z35" i="1"/>
  <c r="AI33" i="3" s="1"/>
  <c r="Y35" i="1"/>
  <c r="T33" i="3" s="1"/>
  <c r="V35" i="1"/>
  <c r="AA33" i="3" s="1"/>
  <c r="U35" i="1"/>
  <c r="Z33" i="3" s="1"/>
  <c r="T35" i="1"/>
  <c r="Y33" i="3" s="1"/>
  <c r="S35" i="1"/>
  <c r="V33" i="3" s="1"/>
  <c r="L35" i="1"/>
  <c r="AN33" i="3" s="1"/>
  <c r="AB34" i="1"/>
  <c r="P32" i="5" s="1"/>
  <c r="AA34" i="1"/>
  <c r="AJ32" i="3" s="1"/>
  <c r="Z34" i="1"/>
  <c r="AI32" i="3" s="1"/>
  <c r="Y34" i="1"/>
  <c r="T32" i="3" s="1"/>
  <c r="V34" i="1"/>
  <c r="AA32" i="3" s="1"/>
  <c r="U34" i="1"/>
  <c r="Z32" i="3" s="1"/>
  <c r="T34" i="1"/>
  <c r="Y32" i="3" s="1"/>
  <c r="S34" i="1"/>
  <c r="V32" i="3" s="1"/>
  <c r="L34" i="1"/>
  <c r="AN32" i="3" s="1"/>
  <c r="AB33" i="1"/>
  <c r="P31" i="5" s="1"/>
  <c r="AA33" i="1"/>
  <c r="Z33" i="1"/>
  <c r="Y33" i="1"/>
  <c r="V33" i="1"/>
  <c r="U33" i="1"/>
  <c r="T33" i="1"/>
  <c r="S33" i="1"/>
  <c r="L33" i="1"/>
  <c r="AB32" i="1"/>
  <c r="P30" i="5" s="1"/>
  <c r="AA32" i="1"/>
  <c r="Z32" i="1"/>
  <c r="Y32" i="1"/>
  <c r="V32" i="1"/>
  <c r="U32" i="1"/>
  <c r="T32" i="1"/>
  <c r="S32" i="1"/>
  <c r="L32" i="1"/>
  <c r="AB31" i="1"/>
  <c r="P29" i="5" s="1"/>
  <c r="AA31" i="1"/>
  <c r="Z31" i="1"/>
  <c r="Y31" i="1"/>
  <c r="V31" i="1"/>
  <c r="U31" i="1"/>
  <c r="T31" i="1"/>
  <c r="S31" i="1"/>
  <c r="L31" i="1"/>
  <c r="AB30" i="1"/>
  <c r="AA30" i="1"/>
  <c r="Z30" i="1"/>
  <c r="Y30" i="1"/>
  <c r="V30" i="1"/>
  <c r="U30" i="1"/>
  <c r="T30" i="1"/>
  <c r="S30" i="1"/>
  <c r="L30" i="1"/>
  <c r="AB29" i="1"/>
  <c r="AA29" i="1"/>
  <c r="Z29" i="1"/>
  <c r="Y29" i="1"/>
  <c r="V29" i="1"/>
  <c r="U29" i="1"/>
  <c r="T29" i="1"/>
  <c r="S29" i="1"/>
  <c r="L29" i="1"/>
  <c r="AB28" i="1"/>
  <c r="AA28" i="1"/>
  <c r="Z28" i="1"/>
  <c r="Y28" i="1"/>
  <c r="V28" i="1"/>
  <c r="U28" i="1"/>
  <c r="T28" i="1"/>
  <c r="S28" i="1"/>
  <c r="L28" i="1"/>
  <c r="AB27" i="1"/>
  <c r="AA27" i="1"/>
  <c r="Z27" i="1"/>
  <c r="Y27" i="1"/>
  <c r="V27" i="1"/>
  <c r="U27" i="1"/>
  <c r="T27" i="1"/>
  <c r="S27" i="1"/>
  <c r="L27" i="1"/>
  <c r="AB26" i="1"/>
  <c r="AA26" i="1"/>
  <c r="Z26" i="1"/>
  <c r="Y26" i="1"/>
  <c r="V26" i="1"/>
  <c r="U26" i="1"/>
  <c r="T26" i="1"/>
  <c r="S26" i="1"/>
  <c r="L26" i="1"/>
  <c r="AB25" i="1"/>
  <c r="AA25" i="1"/>
  <c r="Z25" i="1"/>
  <c r="Y25" i="1"/>
  <c r="V25" i="1"/>
  <c r="U25" i="1"/>
  <c r="T25" i="1"/>
  <c r="S25" i="1"/>
  <c r="L25" i="1"/>
  <c r="AB24" i="1"/>
  <c r="AA24" i="1"/>
  <c r="Z24" i="1"/>
  <c r="Y24" i="1"/>
  <c r="V24" i="1"/>
  <c r="U24" i="1"/>
  <c r="T24" i="1"/>
  <c r="S24" i="1"/>
  <c r="L24" i="1"/>
  <c r="AB23" i="1"/>
  <c r="AA23" i="1"/>
  <c r="Z23" i="1"/>
  <c r="Y23" i="1"/>
  <c r="V23" i="1"/>
  <c r="U23" i="1"/>
  <c r="T23" i="1"/>
  <c r="S23" i="1"/>
  <c r="L23" i="1"/>
  <c r="AB22" i="1"/>
  <c r="AA22" i="1"/>
  <c r="Z22" i="1"/>
  <c r="Y22" i="1"/>
  <c r="V22" i="1"/>
  <c r="U22" i="1"/>
  <c r="T22" i="1"/>
  <c r="S22" i="1"/>
  <c r="L22" i="1"/>
  <c r="AB21" i="1"/>
  <c r="AA21" i="1"/>
  <c r="Z21" i="1"/>
  <c r="Y21" i="1"/>
  <c r="V21" i="1"/>
  <c r="U21" i="1"/>
  <c r="T21" i="1"/>
  <c r="S21" i="1"/>
  <c r="L21" i="1"/>
  <c r="AB20" i="1"/>
  <c r="AA20" i="1"/>
  <c r="Z20" i="1"/>
  <c r="Y20" i="1"/>
  <c r="V20" i="1"/>
  <c r="U20" i="1"/>
  <c r="T20" i="1"/>
  <c r="S20" i="1"/>
  <c r="L20" i="1"/>
  <c r="AB19" i="1"/>
  <c r="AA19" i="1"/>
  <c r="Z19" i="1"/>
  <c r="Y19" i="1"/>
  <c r="V19" i="1"/>
  <c r="U19" i="1"/>
  <c r="T19" i="1"/>
  <c r="S19" i="1"/>
  <c r="L19" i="1"/>
  <c r="AB18" i="1"/>
  <c r="AA18" i="1"/>
  <c r="Z18" i="1"/>
  <c r="Y18" i="1"/>
  <c r="V18" i="1"/>
  <c r="U18" i="1"/>
  <c r="T18" i="1"/>
  <c r="S18" i="1"/>
  <c r="L18" i="1"/>
  <c r="AB17" i="1"/>
  <c r="AA17" i="1"/>
  <c r="Z17" i="1"/>
  <c r="Y17" i="1"/>
  <c r="V17" i="1"/>
  <c r="U17" i="1"/>
  <c r="T17" i="1"/>
  <c r="S17" i="1"/>
  <c r="L17" i="1"/>
  <c r="AB16" i="1"/>
  <c r="AA16" i="1"/>
  <c r="Z16" i="1"/>
  <c r="Y16" i="1"/>
  <c r="V16" i="1"/>
  <c r="U16" i="1"/>
  <c r="T16" i="1"/>
  <c r="S16" i="1"/>
  <c r="L16" i="1"/>
  <c r="AB15" i="1"/>
  <c r="AA15" i="1"/>
  <c r="Z15" i="1"/>
  <c r="Y15" i="1"/>
  <c r="V15" i="1"/>
  <c r="U15" i="1"/>
  <c r="T15" i="1"/>
  <c r="S15" i="1"/>
  <c r="L15" i="1"/>
  <c r="AB14" i="1"/>
  <c r="AA14" i="1"/>
  <c r="Z14" i="1"/>
  <c r="Y14" i="1"/>
  <c r="V14" i="1"/>
  <c r="U14" i="1"/>
  <c r="T14" i="1"/>
  <c r="S14" i="1"/>
  <c r="L14" i="1"/>
  <c r="AB13" i="1"/>
  <c r="AA13" i="1"/>
  <c r="Z13" i="1"/>
  <c r="Y13" i="1"/>
  <c r="V13" i="1"/>
  <c r="U13" i="1"/>
  <c r="T13" i="1"/>
  <c r="S13" i="1"/>
  <c r="L13" i="1"/>
  <c r="AB12" i="1"/>
  <c r="AA12" i="1"/>
  <c r="Z12" i="1"/>
  <c r="Y12" i="1"/>
  <c r="V12" i="1"/>
  <c r="U12" i="1"/>
  <c r="T12" i="1"/>
  <c r="S12" i="1"/>
  <c r="L12" i="1"/>
  <c r="AB11" i="1"/>
  <c r="AA11" i="1"/>
  <c r="Z11" i="1"/>
  <c r="Y11" i="1"/>
  <c r="V11" i="1"/>
  <c r="U11" i="1"/>
  <c r="T11" i="1"/>
  <c r="S11" i="1"/>
  <c r="L11" i="1"/>
  <c r="AB10" i="1"/>
  <c r="AA10" i="1"/>
  <c r="Z10" i="1"/>
  <c r="Y10" i="1"/>
  <c r="V10" i="1"/>
  <c r="U10" i="1"/>
  <c r="T10" i="1"/>
  <c r="S10" i="1"/>
  <c r="L10" i="1"/>
  <c r="AB9" i="1"/>
  <c r="AA9" i="1"/>
  <c r="Z9" i="1"/>
  <c r="Y9" i="1"/>
  <c r="V9" i="1"/>
  <c r="U9" i="1"/>
  <c r="T9" i="1"/>
  <c r="S9" i="1"/>
  <c r="L9" i="1"/>
  <c r="AB8" i="1"/>
  <c r="AA8" i="1"/>
  <c r="Z8" i="1"/>
  <c r="Y8" i="1"/>
  <c r="V8" i="1"/>
  <c r="U8" i="1"/>
  <c r="T8" i="1"/>
  <c r="S8" i="1"/>
  <c r="L8" i="1"/>
  <c r="AB7" i="1"/>
  <c r="AA7" i="1"/>
  <c r="Z7" i="1"/>
  <c r="Y7" i="1"/>
  <c r="V7" i="1"/>
  <c r="U7" i="1"/>
  <c r="T7" i="1"/>
  <c r="S7" i="1"/>
  <c r="L7" i="1"/>
  <c r="AB6" i="1"/>
  <c r="AA6" i="1"/>
  <c r="Z6" i="1"/>
  <c r="Y6" i="1"/>
  <c r="V6" i="1"/>
  <c r="U6" i="1"/>
  <c r="T6" i="1"/>
  <c r="S6" i="1"/>
  <c r="L6" i="1"/>
  <c r="AB5" i="1"/>
  <c r="AA5" i="1"/>
  <c r="Z5" i="1"/>
  <c r="Y5" i="1"/>
  <c r="V5" i="1"/>
  <c r="U5" i="1"/>
  <c r="T5" i="1"/>
  <c r="S5" i="1"/>
  <c r="L5" i="1"/>
  <c r="AB4" i="1"/>
  <c r="AA4" i="1"/>
  <c r="Z4" i="1"/>
  <c r="Y4" i="1"/>
  <c r="V4" i="1"/>
  <c r="U4" i="1"/>
  <c r="T4" i="1"/>
  <c r="S4" i="1"/>
  <c r="L4" i="1"/>
  <c r="I4" i="1"/>
  <c r="C6" i="9" l="1"/>
  <c r="C5" i="9"/>
  <c r="H2" i="9"/>
  <c r="G2" i="9"/>
  <c r="F2" i="9"/>
  <c r="E2" i="9"/>
  <c r="D2" i="9"/>
  <c r="C2" i="9"/>
  <c r="B2" i="9"/>
  <c r="C6" i="8"/>
  <c r="C5" i="8"/>
  <c r="H2" i="8"/>
  <c r="G2" i="8"/>
  <c r="F2" i="8"/>
  <c r="E2" i="8"/>
  <c r="D2" i="8"/>
  <c r="C2" i="8"/>
  <c r="B2" i="8"/>
  <c r="B2" i="3" l="1"/>
  <c r="C2" i="3"/>
  <c r="D2" i="3"/>
  <c r="E2" i="3"/>
  <c r="I2" i="3"/>
  <c r="T2" i="3"/>
  <c r="U2" i="3"/>
  <c r="V2" i="3"/>
  <c r="Y2" i="3"/>
  <c r="Z2" i="3"/>
  <c r="AA2" i="3"/>
  <c r="AG2" i="3"/>
  <c r="AI2" i="3"/>
  <c r="AJ2" i="3"/>
  <c r="AN2" i="3"/>
  <c r="AO2" i="3"/>
  <c r="B3" i="3"/>
  <c r="C3" i="3"/>
  <c r="D3" i="3"/>
  <c r="E3" i="3"/>
  <c r="I3" i="3"/>
  <c r="T3" i="3"/>
  <c r="U3" i="3"/>
  <c r="V3" i="3"/>
  <c r="Y3" i="3"/>
  <c r="Z3" i="3"/>
  <c r="AA3" i="3"/>
  <c r="AG3" i="3"/>
  <c r="AI3" i="3"/>
  <c r="AJ3" i="3"/>
  <c r="AN3" i="3"/>
  <c r="AO3" i="3"/>
  <c r="B4" i="3"/>
  <c r="C4" i="3"/>
  <c r="D4" i="3"/>
  <c r="E4" i="3"/>
  <c r="I4" i="3"/>
  <c r="T4" i="3"/>
  <c r="U4" i="3"/>
  <c r="V4" i="3"/>
  <c r="Y4" i="3"/>
  <c r="Z4" i="3"/>
  <c r="AA4" i="3"/>
  <c r="AG4" i="3"/>
  <c r="AI4" i="3"/>
  <c r="AJ4" i="3"/>
  <c r="AN4" i="3"/>
  <c r="AO4" i="3"/>
  <c r="B5" i="3"/>
  <c r="C5" i="3"/>
  <c r="D5" i="3"/>
  <c r="E5" i="3"/>
  <c r="I5" i="3"/>
  <c r="T5" i="3"/>
  <c r="U5" i="3"/>
  <c r="V5" i="3"/>
  <c r="Y5" i="3"/>
  <c r="Z5" i="3"/>
  <c r="AA5" i="3"/>
  <c r="AG5" i="3"/>
  <c r="AI5" i="3"/>
  <c r="AJ5" i="3"/>
  <c r="AN5" i="3"/>
  <c r="AO5" i="3"/>
  <c r="B6" i="3"/>
  <c r="C6" i="3"/>
  <c r="D6" i="3"/>
  <c r="E6" i="3"/>
  <c r="I6" i="3"/>
  <c r="T6" i="3"/>
  <c r="U6" i="3"/>
  <c r="V6" i="3"/>
  <c r="Y6" i="3"/>
  <c r="Z6" i="3"/>
  <c r="AA6" i="3"/>
  <c r="AG6" i="3"/>
  <c r="AI6" i="3"/>
  <c r="AJ6" i="3"/>
  <c r="AN6" i="3"/>
  <c r="AO6" i="3"/>
  <c r="B7" i="3"/>
  <c r="C7" i="3"/>
  <c r="D7" i="3"/>
  <c r="E7" i="3"/>
  <c r="I7" i="3"/>
  <c r="T7" i="3"/>
  <c r="U7" i="3"/>
  <c r="V7" i="3"/>
  <c r="Y7" i="3"/>
  <c r="Z7" i="3"/>
  <c r="AA7" i="3"/>
  <c r="AG7" i="3"/>
  <c r="AI7" i="3"/>
  <c r="AJ7" i="3"/>
  <c r="AN7" i="3"/>
  <c r="AO7" i="3"/>
  <c r="B8" i="3"/>
  <c r="C8" i="3"/>
  <c r="D8" i="3"/>
  <c r="E8" i="3"/>
  <c r="I8" i="3"/>
  <c r="T8" i="3"/>
  <c r="U8" i="3"/>
  <c r="V8" i="3"/>
  <c r="Y8" i="3"/>
  <c r="Z8" i="3"/>
  <c r="AA8" i="3"/>
  <c r="AG8" i="3"/>
  <c r="AI8" i="3"/>
  <c r="AJ8" i="3"/>
  <c r="AN8" i="3"/>
  <c r="AO8" i="3"/>
  <c r="B9" i="3"/>
  <c r="C9" i="3"/>
  <c r="D9" i="3"/>
  <c r="E9" i="3"/>
  <c r="I9" i="3"/>
  <c r="T9" i="3"/>
  <c r="U9" i="3"/>
  <c r="V9" i="3"/>
  <c r="Y9" i="3"/>
  <c r="Z9" i="3"/>
  <c r="AA9" i="3"/>
  <c r="AG9" i="3"/>
  <c r="AI9" i="3"/>
  <c r="AJ9" i="3"/>
  <c r="AN9" i="3"/>
  <c r="AO9" i="3"/>
  <c r="B10" i="3"/>
  <c r="C10" i="3"/>
  <c r="D10" i="3"/>
  <c r="E10" i="3"/>
  <c r="I10" i="3"/>
  <c r="T10" i="3"/>
  <c r="U10" i="3"/>
  <c r="V10" i="3"/>
  <c r="Y10" i="3"/>
  <c r="Z10" i="3"/>
  <c r="AA10" i="3"/>
  <c r="AG10" i="3"/>
  <c r="AI10" i="3"/>
  <c r="AJ10" i="3"/>
  <c r="AN10" i="3"/>
  <c r="AO10" i="3"/>
  <c r="B11" i="3"/>
  <c r="C11" i="3"/>
  <c r="D11" i="3"/>
  <c r="E11" i="3"/>
  <c r="I11" i="3"/>
  <c r="T11" i="3"/>
  <c r="U11" i="3"/>
  <c r="V11" i="3"/>
  <c r="Y11" i="3"/>
  <c r="Z11" i="3"/>
  <c r="AA11" i="3"/>
  <c r="AG11" i="3"/>
  <c r="AI11" i="3"/>
  <c r="AJ11" i="3"/>
  <c r="AN11" i="3"/>
  <c r="AO11" i="3"/>
  <c r="B12" i="3"/>
  <c r="C12" i="3"/>
  <c r="D12" i="3"/>
  <c r="E12" i="3"/>
  <c r="I12" i="3"/>
  <c r="T12" i="3"/>
  <c r="U12" i="3"/>
  <c r="V12" i="3"/>
  <c r="Y12" i="3"/>
  <c r="Z12" i="3"/>
  <c r="AA12" i="3"/>
  <c r="AG12" i="3"/>
  <c r="AI12" i="3"/>
  <c r="AJ12" i="3"/>
  <c r="AN12" i="3"/>
  <c r="AO12" i="3"/>
  <c r="B13" i="3"/>
  <c r="C13" i="3"/>
  <c r="D13" i="3"/>
  <c r="E13" i="3"/>
  <c r="I13" i="3"/>
  <c r="T13" i="3"/>
  <c r="U13" i="3"/>
  <c r="V13" i="3"/>
  <c r="Y13" i="3"/>
  <c r="Z13" i="3"/>
  <c r="AA13" i="3"/>
  <c r="AG13" i="3"/>
  <c r="AI13" i="3"/>
  <c r="AJ13" i="3"/>
  <c r="AN13" i="3"/>
  <c r="AO13" i="3"/>
  <c r="B14" i="3"/>
  <c r="C14" i="3"/>
  <c r="D14" i="3"/>
  <c r="E14" i="3"/>
  <c r="I14" i="3"/>
  <c r="T14" i="3"/>
  <c r="U14" i="3"/>
  <c r="V14" i="3"/>
  <c r="Y14" i="3"/>
  <c r="Z14" i="3"/>
  <c r="AA14" i="3"/>
  <c r="AG14" i="3"/>
  <c r="AI14" i="3"/>
  <c r="AJ14" i="3"/>
  <c r="AN14" i="3"/>
  <c r="AO14" i="3"/>
  <c r="B15" i="3"/>
  <c r="C15" i="3"/>
  <c r="D15" i="3"/>
  <c r="E15" i="3"/>
  <c r="I15" i="3"/>
  <c r="T15" i="3"/>
  <c r="U15" i="3"/>
  <c r="V15" i="3"/>
  <c r="Y15" i="3"/>
  <c r="Z15" i="3"/>
  <c r="AA15" i="3"/>
  <c r="AG15" i="3"/>
  <c r="AI15" i="3"/>
  <c r="AJ15" i="3"/>
  <c r="AN15" i="3"/>
  <c r="AO15" i="3"/>
  <c r="B16" i="3"/>
  <c r="C16" i="3"/>
  <c r="D16" i="3"/>
  <c r="E16" i="3"/>
  <c r="I16" i="3"/>
  <c r="T16" i="3"/>
  <c r="U16" i="3"/>
  <c r="V16" i="3"/>
  <c r="Y16" i="3"/>
  <c r="Z16" i="3"/>
  <c r="AA16" i="3"/>
  <c r="AG16" i="3"/>
  <c r="AI16" i="3"/>
  <c r="AJ16" i="3"/>
  <c r="AN16" i="3"/>
  <c r="AO16" i="3"/>
  <c r="B17" i="3"/>
  <c r="C17" i="3"/>
  <c r="D17" i="3"/>
  <c r="E17" i="3"/>
  <c r="I17" i="3"/>
  <c r="T17" i="3"/>
  <c r="U17" i="3"/>
  <c r="V17" i="3"/>
  <c r="Y17" i="3"/>
  <c r="Z17" i="3"/>
  <c r="AA17" i="3"/>
  <c r="AG17" i="3"/>
  <c r="AI17" i="3"/>
  <c r="AJ17" i="3"/>
  <c r="AN17" i="3"/>
  <c r="AO17" i="3"/>
  <c r="B18" i="3"/>
  <c r="C18" i="3"/>
  <c r="D18" i="3"/>
  <c r="E18" i="3"/>
  <c r="I18" i="3"/>
  <c r="T18" i="3"/>
  <c r="U18" i="3"/>
  <c r="V18" i="3"/>
  <c r="Y18" i="3"/>
  <c r="Z18" i="3"/>
  <c r="AA18" i="3"/>
  <c r="AG18" i="3"/>
  <c r="AI18" i="3"/>
  <c r="AJ18" i="3"/>
  <c r="AN18" i="3"/>
  <c r="AO18" i="3"/>
  <c r="B19" i="3"/>
  <c r="C19" i="3"/>
  <c r="D19" i="3"/>
  <c r="E19" i="3"/>
  <c r="I19" i="3"/>
  <c r="T19" i="3"/>
  <c r="U19" i="3"/>
  <c r="V19" i="3"/>
  <c r="Y19" i="3"/>
  <c r="Z19" i="3"/>
  <c r="AA19" i="3"/>
  <c r="AG19" i="3"/>
  <c r="AI19" i="3"/>
  <c r="AJ19" i="3"/>
  <c r="AN19" i="3"/>
  <c r="AO19" i="3"/>
  <c r="B20" i="3"/>
  <c r="C20" i="3"/>
  <c r="D20" i="3"/>
  <c r="E20" i="3"/>
  <c r="I20" i="3"/>
  <c r="T20" i="3"/>
  <c r="U20" i="3"/>
  <c r="V20" i="3"/>
  <c r="Y20" i="3"/>
  <c r="Z20" i="3"/>
  <c r="AA20" i="3"/>
  <c r="AG20" i="3"/>
  <c r="AI20" i="3"/>
  <c r="AJ20" i="3"/>
  <c r="AN20" i="3"/>
  <c r="AO20" i="3"/>
  <c r="B21" i="3"/>
  <c r="C21" i="3"/>
  <c r="D21" i="3"/>
  <c r="E21" i="3"/>
  <c r="I21" i="3"/>
  <c r="T21" i="3"/>
  <c r="U21" i="3"/>
  <c r="V21" i="3"/>
  <c r="Y21" i="3"/>
  <c r="Z21" i="3"/>
  <c r="AA21" i="3"/>
  <c r="AG21" i="3"/>
  <c r="AI21" i="3"/>
  <c r="AJ21" i="3"/>
  <c r="AN21" i="3"/>
  <c r="AO21" i="3"/>
  <c r="B22" i="3"/>
  <c r="C22" i="3"/>
  <c r="D22" i="3"/>
  <c r="E22" i="3"/>
  <c r="I22" i="3"/>
  <c r="T22" i="3"/>
  <c r="U22" i="3"/>
  <c r="V22" i="3"/>
  <c r="Y22" i="3"/>
  <c r="Z22" i="3"/>
  <c r="AA22" i="3"/>
  <c r="AG22" i="3"/>
  <c r="AI22" i="3"/>
  <c r="AJ22" i="3"/>
  <c r="AN22" i="3"/>
  <c r="AO22" i="3"/>
  <c r="B23" i="3"/>
  <c r="C23" i="3"/>
  <c r="D23" i="3"/>
  <c r="E23" i="3"/>
  <c r="I23" i="3"/>
  <c r="T23" i="3"/>
  <c r="U23" i="3"/>
  <c r="V23" i="3"/>
  <c r="Y23" i="3"/>
  <c r="Z23" i="3"/>
  <c r="AA23" i="3"/>
  <c r="AG23" i="3"/>
  <c r="AI23" i="3"/>
  <c r="AJ23" i="3"/>
  <c r="AN23" i="3"/>
  <c r="AO23" i="3"/>
  <c r="B24" i="3"/>
  <c r="C24" i="3"/>
  <c r="D24" i="3"/>
  <c r="E24" i="3"/>
  <c r="I24" i="3"/>
  <c r="T24" i="3"/>
  <c r="U24" i="3"/>
  <c r="V24" i="3"/>
  <c r="Y24" i="3"/>
  <c r="Z24" i="3"/>
  <c r="AA24" i="3"/>
  <c r="AG24" i="3"/>
  <c r="AI24" i="3"/>
  <c r="AJ24" i="3"/>
  <c r="AN24" i="3"/>
  <c r="AO24" i="3"/>
  <c r="B25" i="3"/>
  <c r="C25" i="3"/>
  <c r="D25" i="3"/>
  <c r="E25" i="3"/>
  <c r="I25" i="3"/>
  <c r="T25" i="3"/>
  <c r="U25" i="3"/>
  <c r="V25" i="3"/>
  <c r="Y25" i="3"/>
  <c r="Z25" i="3"/>
  <c r="AA25" i="3"/>
  <c r="AG25" i="3"/>
  <c r="AI25" i="3"/>
  <c r="AJ25" i="3"/>
  <c r="AN25" i="3"/>
  <c r="AO25" i="3"/>
  <c r="B26" i="3"/>
  <c r="C26" i="3"/>
  <c r="D26" i="3"/>
  <c r="E26" i="3"/>
  <c r="I26" i="3"/>
  <c r="T26" i="3"/>
  <c r="U26" i="3"/>
  <c r="V26" i="3"/>
  <c r="Y26" i="3"/>
  <c r="Z26" i="3"/>
  <c r="AA26" i="3"/>
  <c r="AG26" i="3"/>
  <c r="AI26" i="3"/>
  <c r="AJ26" i="3"/>
  <c r="AN26" i="3"/>
  <c r="AO26" i="3"/>
  <c r="B27" i="3"/>
  <c r="C27" i="3"/>
  <c r="D27" i="3"/>
  <c r="E27" i="3"/>
  <c r="I27" i="3"/>
  <c r="T27" i="3"/>
  <c r="U27" i="3"/>
  <c r="V27" i="3"/>
  <c r="Y27" i="3"/>
  <c r="Z27" i="3"/>
  <c r="AA27" i="3"/>
  <c r="AG27" i="3"/>
  <c r="AI27" i="3"/>
  <c r="AJ27" i="3"/>
  <c r="AN27" i="3"/>
  <c r="AO27" i="3"/>
  <c r="B28" i="3"/>
  <c r="C28" i="3"/>
  <c r="D28" i="3"/>
  <c r="E28" i="3"/>
  <c r="I28" i="3"/>
  <c r="T28" i="3"/>
  <c r="U28" i="3"/>
  <c r="V28" i="3"/>
  <c r="Y28" i="3"/>
  <c r="Z28" i="3"/>
  <c r="AA28" i="3"/>
  <c r="AG28" i="3"/>
  <c r="AI28" i="3"/>
  <c r="AJ28" i="3"/>
  <c r="AN28" i="3"/>
  <c r="AO28" i="3"/>
  <c r="B29" i="3"/>
  <c r="C29" i="3"/>
  <c r="D29" i="3"/>
  <c r="E29" i="3"/>
  <c r="I29" i="3"/>
  <c r="T29" i="3"/>
  <c r="U29" i="3"/>
  <c r="V29" i="3"/>
  <c r="Y29" i="3"/>
  <c r="Z29" i="3"/>
  <c r="AA29" i="3"/>
  <c r="AG29" i="3"/>
  <c r="AI29" i="3"/>
  <c r="AJ29" i="3"/>
  <c r="AN29" i="3"/>
  <c r="AO29" i="3"/>
  <c r="B30" i="3"/>
  <c r="C30" i="3"/>
  <c r="D30" i="3"/>
  <c r="E30" i="3"/>
  <c r="I30" i="3"/>
  <c r="T30" i="3"/>
  <c r="U30" i="3"/>
  <c r="V30" i="3"/>
  <c r="Y30" i="3"/>
  <c r="Z30" i="3"/>
  <c r="AA30" i="3"/>
  <c r="AG30" i="3"/>
  <c r="AI30" i="3"/>
  <c r="AJ30" i="3"/>
  <c r="AN30" i="3"/>
  <c r="AO30" i="3"/>
  <c r="B31" i="3"/>
  <c r="C31" i="3"/>
  <c r="D31" i="3"/>
  <c r="E31" i="3"/>
  <c r="I31" i="3"/>
  <c r="T31" i="3"/>
  <c r="U31" i="3"/>
  <c r="V31" i="3"/>
  <c r="Y31" i="3"/>
  <c r="Z31" i="3"/>
  <c r="AA31" i="3"/>
  <c r="AG31" i="3"/>
  <c r="AI31" i="3"/>
  <c r="AJ31" i="3"/>
  <c r="AN31" i="3"/>
  <c r="AO31" i="3"/>
  <c r="D4" i="14" l="1"/>
  <c r="D5" i="14"/>
  <c r="D6" i="14"/>
  <c r="D7" i="14"/>
  <c r="D8" i="14"/>
  <c r="D9" i="14"/>
  <c r="D10" i="14"/>
  <c r="D11" i="14"/>
  <c r="D12" i="14"/>
  <c r="D13" i="14"/>
  <c r="D14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3" i="14"/>
  <c r="P4" i="14"/>
  <c r="P5" i="14"/>
  <c r="P6" i="14"/>
  <c r="P7" i="14"/>
  <c r="P8" i="14"/>
  <c r="P9" i="14"/>
  <c r="P10" i="14"/>
  <c r="P11" i="14"/>
  <c r="P12" i="14"/>
  <c r="P13" i="14"/>
  <c r="P14" i="14"/>
  <c r="P15" i="14"/>
  <c r="P16" i="14"/>
  <c r="P17" i="14"/>
  <c r="P18" i="14"/>
  <c r="P19" i="14"/>
  <c r="P20" i="14"/>
  <c r="P21" i="14"/>
  <c r="P22" i="14"/>
  <c r="P23" i="14"/>
  <c r="P24" i="14"/>
  <c r="P25" i="14"/>
  <c r="P26" i="14"/>
  <c r="P27" i="14"/>
  <c r="P28" i="14"/>
  <c r="P29" i="14"/>
  <c r="P30" i="14"/>
  <c r="P31" i="14"/>
  <c r="P32" i="14"/>
  <c r="P3" i="14"/>
  <c r="B3" i="10"/>
  <c r="B4" i="10"/>
  <c r="B5" i="10"/>
  <c r="B6" i="10"/>
  <c r="B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2" i="10"/>
  <c r="K2" i="11"/>
  <c r="J2" i="11"/>
  <c r="D3" i="11"/>
  <c r="D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2" i="11"/>
  <c r="AG3" i="10"/>
  <c r="AG4" i="10"/>
  <c r="AG5" i="10"/>
  <c r="AG6" i="10"/>
  <c r="AG7" i="10"/>
  <c r="AG8" i="10"/>
  <c r="AG9" i="10"/>
  <c r="AG10" i="10"/>
  <c r="AG11" i="10"/>
  <c r="AG12" i="10"/>
  <c r="AG13" i="10"/>
  <c r="AG14" i="10"/>
  <c r="AG15" i="10"/>
  <c r="AG16" i="10"/>
  <c r="AG17" i="10"/>
  <c r="AG18" i="10"/>
  <c r="AG19" i="10"/>
  <c r="AG20" i="10"/>
  <c r="AG21" i="10"/>
  <c r="AG22" i="10"/>
  <c r="AG23" i="10"/>
  <c r="AG24" i="10"/>
  <c r="AG25" i="10"/>
  <c r="AG26" i="10"/>
  <c r="AG27" i="10"/>
  <c r="AG28" i="10"/>
  <c r="AG29" i="10"/>
  <c r="AG30" i="10"/>
  <c r="AG31" i="10"/>
  <c r="AG2" i="10"/>
  <c r="AH3" i="10"/>
  <c r="AH4" i="10"/>
  <c r="AH5" i="10"/>
  <c r="AH6" i="10"/>
  <c r="AH7" i="10"/>
  <c r="AH8" i="10"/>
  <c r="AH9" i="10"/>
  <c r="AH10" i="10"/>
  <c r="AH11" i="10"/>
  <c r="AH12" i="10"/>
  <c r="AH13" i="10"/>
  <c r="AH14" i="10"/>
  <c r="AH15" i="10"/>
  <c r="AH16" i="10"/>
  <c r="AH17" i="10"/>
  <c r="AH18" i="10"/>
  <c r="AH19" i="10"/>
  <c r="AH20" i="10"/>
  <c r="AH21" i="10"/>
  <c r="AH22" i="10"/>
  <c r="AH23" i="10"/>
  <c r="AH24" i="10"/>
  <c r="AH25" i="10"/>
  <c r="AH26" i="10"/>
  <c r="AH27" i="10"/>
  <c r="AH28" i="10"/>
  <c r="AH29" i="10"/>
  <c r="AH30" i="10"/>
  <c r="AH31" i="10"/>
  <c r="AH2" i="10"/>
  <c r="P3" i="5"/>
  <c r="P4" i="5"/>
  <c r="P5" i="5"/>
  <c r="P6" i="5"/>
  <c r="P7" i="5"/>
  <c r="P8" i="5"/>
  <c r="P9" i="5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" i="5"/>
  <c r="B4" i="14" l="1"/>
  <c r="E4" i="14"/>
  <c r="F4" i="14"/>
  <c r="H4" i="14"/>
  <c r="I4" i="14"/>
  <c r="L4" i="14"/>
  <c r="M4" i="14"/>
  <c r="O4" i="14"/>
  <c r="B5" i="14"/>
  <c r="E5" i="14"/>
  <c r="F5" i="14"/>
  <c r="H5" i="14"/>
  <c r="I5" i="14"/>
  <c r="L5" i="14"/>
  <c r="M5" i="14"/>
  <c r="O5" i="14"/>
  <c r="B6" i="14"/>
  <c r="E6" i="14"/>
  <c r="F6" i="14"/>
  <c r="H6" i="14"/>
  <c r="I6" i="14"/>
  <c r="L6" i="14"/>
  <c r="M6" i="14"/>
  <c r="O6" i="14"/>
  <c r="B7" i="14"/>
  <c r="E7" i="14"/>
  <c r="F7" i="14"/>
  <c r="H7" i="14"/>
  <c r="I7" i="14"/>
  <c r="L7" i="14"/>
  <c r="M7" i="14"/>
  <c r="O7" i="14"/>
  <c r="B8" i="14"/>
  <c r="E8" i="14"/>
  <c r="F8" i="14"/>
  <c r="H8" i="14"/>
  <c r="I8" i="14"/>
  <c r="L8" i="14"/>
  <c r="M8" i="14"/>
  <c r="O8" i="14"/>
  <c r="B9" i="14"/>
  <c r="E9" i="14"/>
  <c r="F9" i="14"/>
  <c r="H9" i="14"/>
  <c r="I9" i="14"/>
  <c r="L9" i="14"/>
  <c r="M9" i="14"/>
  <c r="O9" i="14"/>
  <c r="B10" i="14"/>
  <c r="E10" i="14"/>
  <c r="F10" i="14"/>
  <c r="H10" i="14"/>
  <c r="I10" i="14"/>
  <c r="L10" i="14"/>
  <c r="M10" i="14"/>
  <c r="O10" i="14"/>
  <c r="B11" i="14"/>
  <c r="E11" i="14"/>
  <c r="F11" i="14"/>
  <c r="H11" i="14"/>
  <c r="I11" i="14"/>
  <c r="L11" i="14"/>
  <c r="M11" i="14"/>
  <c r="O11" i="14"/>
  <c r="B12" i="14"/>
  <c r="E12" i="14"/>
  <c r="F12" i="14"/>
  <c r="H12" i="14"/>
  <c r="I12" i="14"/>
  <c r="L12" i="14"/>
  <c r="M12" i="14"/>
  <c r="O12" i="14"/>
  <c r="B13" i="14"/>
  <c r="E13" i="14"/>
  <c r="F13" i="14"/>
  <c r="H13" i="14"/>
  <c r="I13" i="14"/>
  <c r="L13" i="14"/>
  <c r="M13" i="14"/>
  <c r="O13" i="14"/>
  <c r="B14" i="14"/>
  <c r="E14" i="14"/>
  <c r="F14" i="14"/>
  <c r="H14" i="14"/>
  <c r="I14" i="14"/>
  <c r="L14" i="14"/>
  <c r="M14" i="14"/>
  <c r="O14" i="14"/>
  <c r="B15" i="14"/>
  <c r="E15" i="14"/>
  <c r="F15" i="14"/>
  <c r="H15" i="14"/>
  <c r="I15" i="14"/>
  <c r="L15" i="14"/>
  <c r="M15" i="14"/>
  <c r="O15" i="14"/>
  <c r="B16" i="14"/>
  <c r="E16" i="14"/>
  <c r="F16" i="14"/>
  <c r="H16" i="14"/>
  <c r="I16" i="14"/>
  <c r="L16" i="14"/>
  <c r="M16" i="14"/>
  <c r="O16" i="14"/>
  <c r="B17" i="14"/>
  <c r="E17" i="14"/>
  <c r="F17" i="14"/>
  <c r="H17" i="14"/>
  <c r="I17" i="14"/>
  <c r="L17" i="14"/>
  <c r="M17" i="14"/>
  <c r="O17" i="14"/>
  <c r="B18" i="14"/>
  <c r="E18" i="14"/>
  <c r="F18" i="14"/>
  <c r="H18" i="14"/>
  <c r="I18" i="14"/>
  <c r="L18" i="14"/>
  <c r="M18" i="14"/>
  <c r="O18" i="14"/>
  <c r="B19" i="14"/>
  <c r="E19" i="14"/>
  <c r="F19" i="14"/>
  <c r="H19" i="14"/>
  <c r="I19" i="14"/>
  <c r="L19" i="14"/>
  <c r="M19" i="14"/>
  <c r="O19" i="14"/>
  <c r="B20" i="14"/>
  <c r="E20" i="14"/>
  <c r="F20" i="14"/>
  <c r="H20" i="14"/>
  <c r="I20" i="14"/>
  <c r="L20" i="14"/>
  <c r="M20" i="14"/>
  <c r="O20" i="14"/>
  <c r="B21" i="14"/>
  <c r="E21" i="14"/>
  <c r="F21" i="14"/>
  <c r="H21" i="14"/>
  <c r="I21" i="14"/>
  <c r="L21" i="14"/>
  <c r="M21" i="14"/>
  <c r="O21" i="14"/>
  <c r="B22" i="14"/>
  <c r="E22" i="14"/>
  <c r="F22" i="14"/>
  <c r="H22" i="14"/>
  <c r="I22" i="14"/>
  <c r="L22" i="14"/>
  <c r="M22" i="14"/>
  <c r="O22" i="14"/>
  <c r="B23" i="14"/>
  <c r="E23" i="14"/>
  <c r="F23" i="14"/>
  <c r="H23" i="14"/>
  <c r="I23" i="14"/>
  <c r="L23" i="14"/>
  <c r="M23" i="14"/>
  <c r="O23" i="14"/>
  <c r="B24" i="14"/>
  <c r="E24" i="14"/>
  <c r="F24" i="14"/>
  <c r="H24" i="14"/>
  <c r="I24" i="14"/>
  <c r="L24" i="14"/>
  <c r="M24" i="14"/>
  <c r="O24" i="14"/>
  <c r="B25" i="14"/>
  <c r="E25" i="14"/>
  <c r="F25" i="14"/>
  <c r="H25" i="14"/>
  <c r="I25" i="14"/>
  <c r="L25" i="14"/>
  <c r="M25" i="14"/>
  <c r="O25" i="14"/>
  <c r="B26" i="14"/>
  <c r="E26" i="14"/>
  <c r="F26" i="14"/>
  <c r="H26" i="14"/>
  <c r="I26" i="14"/>
  <c r="L26" i="14"/>
  <c r="M26" i="14"/>
  <c r="O26" i="14"/>
  <c r="B27" i="14"/>
  <c r="E27" i="14"/>
  <c r="F27" i="14"/>
  <c r="H27" i="14"/>
  <c r="I27" i="14"/>
  <c r="L27" i="14"/>
  <c r="M27" i="14"/>
  <c r="O27" i="14"/>
  <c r="B28" i="14"/>
  <c r="E28" i="14"/>
  <c r="F28" i="14"/>
  <c r="H28" i="14"/>
  <c r="I28" i="14"/>
  <c r="L28" i="14"/>
  <c r="M28" i="14"/>
  <c r="O28" i="14"/>
  <c r="B29" i="14"/>
  <c r="E29" i="14"/>
  <c r="F29" i="14"/>
  <c r="H29" i="14"/>
  <c r="I29" i="14"/>
  <c r="L29" i="14"/>
  <c r="M29" i="14"/>
  <c r="O29" i="14"/>
  <c r="B30" i="14"/>
  <c r="E30" i="14"/>
  <c r="F30" i="14"/>
  <c r="H30" i="14"/>
  <c r="I30" i="14"/>
  <c r="L30" i="14"/>
  <c r="M30" i="14"/>
  <c r="O30" i="14"/>
  <c r="B31" i="14"/>
  <c r="E31" i="14"/>
  <c r="F31" i="14"/>
  <c r="H31" i="14"/>
  <c r="I31" i="14"/>
  <c r="L31" i="14"/>
  <c r="M31" i="14"/>
  <c r="O31" i="14"/>
  <c r="B32" i="14"/>
  <c r="E32" i="14"/>
  <c r="F32" i="14"/>
  <c r="H32" i="14"/>
  <c r="I32" i="14"/>
  <c r="L32" i="14"/>
  <c r="M32" i="14"/>
  <c r="O32" i="14"/>
  <c r="O3" i="14"/>
  <c r="M3" i="14"/>
  <c r="L3" i="14"/>
  <c r="I3" i="14"/>
  <c r="H3" i="14"/>
  <c r="F3" i="14"/>
  <c r="E3" i="14"/>
  <c r="B3" i="14"/>
  <c r="I31" i="13"/>
  <c r="B31" i="13"/>
  <c r="I30" i="13"/>
  <c r="B30" i="13"/>
  <c r="I29" i="13"/>
  <c r="B29" i="13"/>
  <c r="I28" i="13"/>
  <c r="B28" i="13"/>
  <c r="I27" i="13"/>
  <c r="B27" i="13"/>
  <c r="I26" i="13"/>
  <c r="B26" i="13"/>
  <c r="I25" i="13"/>
  <c r="B25" i="13"/>
  <c r="I24" i="13"/>
  <c r="B24" i="13"/>
  <c r="I23" i="13"/>
  <c r="B23" i="13"/>
  <c r="I22" i="13"/>
  <c r="B22" i="13"/>
  <c r="I21" i="13"/>
  <c r="B21" i="13"/>
  <c r="I20" i="13"/>
  <c r="B20" i="13"/>
  <c r="I19" i="13"/>
  <c r="B19" i="13"/>
  <c r="I18" i="13"/>
  <c r="B18" i="13"/>
  <c r="I17" i="13"/>
  <c r="B17" i="13"/>
  <c r="I16" i="13"/>
  <c r="B16" i="13"/>
  <c r="I15" i="13"/>
  <c r="B15" i="13"/>
  <c r="I14" i="13"/>
  <c r="B14" i="13"/>
  <c r="I13" i="13"/>
  <c r="B13" i="13"/>
  <c r="I12" i="13"/>
  <c r="B12" i="13"/>
  <c r="I11" i="13"/>
  <c r="B11" i="13"/>
  <c r="I10" i="13"/>
  <c r="B10" i="13"/>
  <c r="I9" i="13"/>
  <c r="B9" i="13"/>
  <c r="I8" i="13"/>
  <c r="B8" i="13"/>
  <c r="I7" i="13"/>
  <c r="B7" i="13"/>
  <c r="I6" i="13"/>
  <c r="B6" i="13"/>
  <c r="I5" i="13"/>
  <c r="B5" i="13"/>
  <c r="I4" i="13"/>
  <c r="B4" i="13"/>
  <c r="I3" i="13"/>
  <c r="B3" i="13"/>
  <c r="I2" i="13"/>
  <c r="B2" i="13"/>
  <c r="B3" i="11"/>
  <c r="B4" i="11"/>
  <c r="B5" i="11"/>
  <c r="B6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2" i="11"/>
  <c r="I3" i="11"/>
  <c r="I4" i="11"/>
  <c r="I5" i="11"/>
  <c r="I6" i="11"/>
  <c r="I7" i="11"/>
  <c r="I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2" i="11"/>
  <c r="C3" i="10"/>
  <c r="C4" i="14" s="1"/>
  <c r="D3" i="10"/>
  <c r="E3" i="10"/>
  <c r="I3" i="10"/>
  <c r="T3" i="10"/>
  <c r="U3" i="10"/>
  <c r="V3" i="10"/>
  <c r="Y3" i="10"/>
  <c r="Z3" i="10"/>
  <c r="AA3" i="10"/>
  <c r="AI3" i="10"/>
  <c r="AJ3" i="10"/>
  <c r="AN3" i="10"/>
  <c r="AO3" i="10"/>
  <c r="C4" i="10"/>
  <c r="C4" i="13" s="1"/>
  <c r="D4" i="10"/>
  <c r="E4" i="10"/>
  <c r="I4" i="10"/>
  <c r="T4" i="10"/>
  <c r="U4" i="10"/>
  <c r="V4" i="10"/>
  <c r="Y4" i="10"/>
  <c r="Z4" i="10"/>
  <c r="AA4" i="10"/>
  <c r="AI4" i="10"/>
  <c r="AJ4" i="10"/>
  <c r="AN4" i="10"/>
  <c r="AO4" i="10"/>
  <c r="C5" i="10"/>
  <c r="C5" i="13" s="1"/>
  <c r="D5" i="10"/>
  <c r="E5" i="10"/>
  <c r="I5" i="10"/>
  <c r="T5" i="10"/>
  <c r="U5" i="10"/>
  <c r="V5" i="10"/>
  <c r="Y5" i="10"/>
  <c r="Z5" i="10"/>
  <c r="AA5" i="10"/>
  <c r="AI5" i="10"/>
  <c r="AJ5" i="10"/>
  <c r="AN5" i="10"/>
  <c r="AO5" i="10"/>
  <c r="C6" i="10"/>
  <c r="C6" i="11" s="1"/>
  <c r="D6" i="10"/>
  <c r="E6" i="10"/>
  <c r="I6" i="10"/>
  <c r="T6" i="10"/>
  <c r="U6" i="10"/>
  <c r="V6" i="10"/>
  <c r="Y6" i="10"/>
  <c r="Z6" i="10"/>
  <c r="AA6" i="10"/>
  <c r="AI6" i="10"/>
  <c r="AJ6" i="10"/>
  <c r="AN6" i="10"/>
  <c r="AO6" i="10"/>
  <c r="C7" i="10"/>
  <c r="C8" i="14" s="1"/>
  <c r="D7" i="10"/>
  <c r="E7" i="10"/>
  <c r="I7" i="10"/>
  <c r="T7" i="10"/>
  <c r="U7" i="10"/>
  <c r="V7" i="10"/>
  <c r="Y7" i="10"/>
  <c r="Z7" i="10"/>
  <c r="AA7" i="10"/>
  <c r="AI7" i="10"/>
  <c r="AJ7" i="10"/>
  <c r="AN7" i="10"/>
  <c r="AO7" i="10"/>
  <c r="C8" i="10"/>
  <c r="C8" i="13" s="1"/>
  <c r="D8" i="10"/>
  <c r="E8" i="10"/>
  <c r="I8" i="10"/>
  <c r="T8" i="10"/>
  <c r="U8" i="10"/>
  <c r="V8" i="10"/>
  <c r="Y8" i="10"/>
  <c r="Z8" i="10"/>
  <c r="AA8" i="10"/>
  <c r="AI8" i="10"/>
  <c r="AJ8" i="10"/>
  <c r="AN8" i="10"/>
  <c r="AO8" i="10"/>
  <c r="C9" i="10"/>
  <c r="C9" i="13" s="1"/>
  <c r="D9" i="10"/>
  <c r="E9" i="10"/>
  <c r="I9" i="10"/>
  <c r="T9" i="10"/>
  <c r="U9" i="10"/>
  <c r="V9" i="10"/>
  <c r="Y9" i="10"/>
  <c r="Z9" i="10"/>
  <c r="AA9" i="10"/>
  <c r="AI9" i="10"/>
  <c r="AJ9" i="10"/>
  <c r="AN9" i="10"/>
  <c r="AO9" i="10"/>
  <c r="C10" i="10"/>
  <c r="C11" i="14" s="1"/>
  <c r="D10" i="10"/>
  <c r="E10" i="10"/>
  <c r="I10" i="10"/>
  <c r="T10" i="10"/>
  <c r="U10" i="10"/>
  <c r="V10" i="10"/>
  <c r="Y10" i="10"/>
  <c r="Z10" i="10"/>
  <c r="AA10" i="10"/>
  <c r="AI10" i="10"/>
  <c r="AJ10" i="10"/>
  <c r="AN10" i="10"/>
  <c r="AO10" i="10"/>
  <c r="C11" i="10"/>
  <c r="C12" i="14" s="1"/>
  <c r="D11" i="10"/>
  <c r="E11" i="10"/>
  <c r="I11" i="10"/>
  <c r="T11" i="10"/>
  <c r="U11" i="10"/>
  <c r="V11" i="10"/>
  <c r="Y11" i="10"/>
  <c r="Z11" i="10"/>
  <c r="AA11" i="10"/>
  <c r="AI11" i="10"/>
  <c r="AJ11" i="10"/>
  <c r="AN11" i="10"/>
  <c r="AO11" i="10"/>
  <c r="C12" i="10"/>
  <c r="C12" i="11" s="1"/>
  <c r="D12" i="10"/>
  <c r="E12" i="10"/>
  <c r="I12" i="10"/>
  <c r="T12" i="10"/>
  <c r="U12" i="10"/>
  <c r="V12" i="10"/>
  <c r="Y12" i="10"/>
  <c r="Z12" i="10"/>
  <c r="AA12" i="10"/>
  <c r="AI12" i="10"/>
  <c r="AJ12" i="10"/>
  <c r="AN12" i="10"/>
  <c r="AO12" i="10"/>
  <c r="C13" i="10"/>
  <c r="C13" i="13" s="1"/>
  <c r="D13" i="10"/>
  <c r="E13" i="10"/>
  <c r="I13" i="10"/>
  <c r="T13" i="10"/>
  <c r="U13" i="10"/>
  <c r="V13" i="10"/>
  <c r="Y13" i="10"/>
  <c r="Z13" i="10"/>
  <c r="AA13" i="10"/>
  <c r="AI13" i="10"/>
  <c r="AJ13" i="10"/>
  <c r="AN13" i="10"/>
  <c r="AO13" i="10"/>
  <c r="C14" i="10"/>
  <c r="C15" i="14" s="1"/>
  <c r="D14" i="10"/>
  <c r="E14" i="10"/>
  <c r="I14" i="10"/>
  <c r="T14" i="10"/>
  <c r="U14" i="10"/>
  <c r="V14" i="10"/>
  <c r="Y14" i="10"/>
  <c r="Z14" i="10"/>
  <c r="AA14" i="10"/>
  <c r="AI14" i="10"/>
  <c r="AJ14" i="10"/>
  <c r="AN14" i="10"/>
  <c r="AO14" i="10"/>
  <c r="C15" i="10"/>
  <c r="C16" i="14" s="1"/>
  <c r="D15" i="10"/>
  <c r="E15" i="10"/>
  <c r="I15" i="10"/>
  <c r="T15" i="10"/>
  <c r="U15" i="10"/>
  <c r="V15" i="10"/>
  <c r="Y15" i="10"/>
  <c r="Z15" i="10"/>
  <c r="AA15" i="10"/>
  <c r="AI15" i="10"/>
  <c r="AJ15" i="10"/>
  <c r="AN15" i="10"/>
  <c r="AO15" i="10"/>
  <c r="C16" i="10"/>
  <c r="C16" i="13" s="1"/>
  <c r="D16" i="10"/>
  <c r="E16" i="10"/>
  <c r="I16" i="10"/>
  <c r="T16" i="10"/>
  <c r="U16" i="10"/>
  <c r="V16" i="10"/>
  <c r="Y16" i="10"/>
  <c r="Z16" i="10"/>
  <c r="AA16" i="10"/>
  <c r="AI16" i="10"/>
  <c r="AJ16" i="10"/>
  <c r="AN16" i="10"/>
  <c r="AO16" i="10"/>
  <c r="C17" i="10"/>
  <c r="C17" i="13" s="1"/>
  <c r="D17" i="10"/>
  <c r="E17" i="10"/>
  <c r="I17" i="10"/>
  <c r="T17" i="10"/>
  <c r="U17" i="10"/>
  <c r="V17" i="10"/>
  <c r="Y17" i="10"/>
  <c r="Z17" i="10"/>
  <c r="AA17" i="10"/>
  <c r="AI17" i="10"/>
  <c r="AJ17" i="10"/>
  <c r="AN17" i="10"/>
  <c r="AO17" i="10"/>
  <c r="C18" i="10"/>
  <c r="C18" i="11" s="1"/>
  <c r="D18" i="10"/>
  <c r="E18" i="10"/>
  <c r="I18" i="10"/>
  <c r="T18" i="10"/>
  <c r="U18" i="10"/>
  <c r="V18" i="10"/>
  <c r="Y18" i="10"/>
  <c r="Z18" i="10"/>
  <c r="AA18" i="10"/>
  <c r="AI18" i="10"/>
  <c r="AJ18" i="10"/>
  <c r="AN18" i="10"/>
  <c r="AO18" i="10"/>
  <c r="C19" i="10"/>
  <c r="C20" i="14" s="1"/>
  <c r="D19" i="10"/>
  <c r="E19" i="10"/>
  <c r="I19" i="10"/>
  <c r="T19" i="10"/>
  <c r="U19" i="10"/>
  <c r="V19" i="10"/>
  <c r="Y19" i="10"/>
  <c r="Z19" i="10"/>
  <c r="AA19" i="10"/>
  <c r="AI19" i="10"/>
  <c r="AJ19" i="10"/>
  <c r="AN19" i="10"/>
  <c r="AO19" i="10"/>
  <c r="C20" i="10"/>
  <c r="C20" i="13" s="1"/>
  <c r="D20" i="10"/>
  <c r="E20" i="10"/>
  <c r="I20" i="10"/>
  <c r="T20" i="10"/>
  <c r="U20" i="10"/>
  <c r="V20" i="10"/>
  <c r="Y20" i="10"/>
  <c r="Z20" i="10"/>
  <c r="AA20" i="10"/>
  <c r="AI20" i="10"/>
  <c r="AJ20" i="10"/>
  <c r="AN20" i="10"/>
  <c r="AO20" i="10"/>
  <c r="C21" i="10"/>
  <c r="C21" i="13" s="1"/>
  <c r="D21" i="10"/>
  <c r="E21" i="10"/>
  <c r="I21" i="10"/>
  <c r="T21" i="10"/>
  <c r="U21" i="10"/>
  <c r="V21" i="10"/>
  <c r="Y21" i="10"/>
  <c r="Z21" i="10"/>
  <c r="AA21" i="10"/>
  <c r="AI21" i="10"/>
  <c r="AJ21" i="10"/>
  <c r="AN21" i="10"/>
  <c r="AO21" i="10"/>
  <c r="C22" i="10"/>
  <c r="C23" i="14" s="1"/>
  <c r="D22" i="10"/>
  <c r="E22" i="10"/>
  <c r="I22" i="10"/>
  <c r="T22" i="10"/>
  <c r="U22" i="10"/>
  <c r="V22" i="10"/>
  <c r="Y22" i="10"/>
  <c r="Z22" i="10"/>
  <c r="AA22" i="10"/>
  <c r="AI22" i="10"/>
  <c r="AJ22" i="10"/>
  <c r="AN22" i="10"/>
  <c r="AO22" i="10"/>
  <c r="C23" i="10"/>
  <c r="C24" i="14" s="1"/>
  <c r="D23" i="10"/>
  <c r="E23" i="10"/>
  <c r="I23" i="10"/>
  <c r="T23" i="10"/>
  <c r="U23" i="10"/>
  <c r="V23" i="10"/>
  <c r="Y23" i="10"/>
  <c r="Z23" i="10"/>
  <c r="AA23" i="10"/>
  <c r="AI23" i="10"/>
  <c r="AJ23" i="10"/>
  <c r="AN23" i="10"/>
  <c r="AO23" i="10"/>
  <c r="C24" i="10"/>
  <c r="C24" i="11" s="1"/>
  <c r="D24" i="10"/>
  <c r="E24" i="10"/>
  <c r="I24" i="10"/>
  <c r="T24" i="10"/>
  <c r="U24" i="10"/>
  <c r="V24" i="10"/>
  <c r="Y24" i="10"/>
  <c r="Z24" i="10"/>
  <c r="AA24" i="10"/>
  <c r="AI24" i="10"/>
  <c r="AJ24" i="10"/>
  <c r="AN24" i="10"/>
  <c r="AO24" i="10"/>
  <c r="C25" i="10"/>
  <c r="C25" i="13" s="1"/>
  <c r="D25" i="10"/>
  <c r="E25" i="10"/>
  <c r="I25" i="10"/>
  <c r="T25" i="10"/>
  <c r="U25" i="10"/>
  <c r="V25" i="10"/>
  <c r="Y25" i="10"/>
  <c r="Z25" i="10"/>
  <c r="AA25" i="10"/>
  <c r="AI25" i="10"/>
  <c r="AJ25" i="10"/>
  <c r="AN25" i="10"/>
  <c r="AO25" i="10"/>
  <c r="C26" i="10"/>
  <c r="C27" i="14" s="1"/>
  <c r="D26" i="10"/>
  <c r="E26" i="10"/>
  <c r="I26" i="10"/>
  <c r="T26" i="10"/>
  <c r="U26" i="10"/>
  <c r="V26" i="10"/>
  <c r="Y26" i="10"/>
  <c r="Z26" i="10"/>
  <c r="AA26" i="10"/>
  <c r="AI26" i="10"/>
  <c r="AJ26" i="10"/>
  <c r="AN26" i="10"/>
  <c r="AO26" i="10"/>
  <c r="C27" i="10"/>
  <c r="C28" i="14" s="1"/>
  <c r="D27" i="10"/>
  <c r="E27" i="10"/>
  <c r="I27" i="10"/>
  <c r="T27" i="10"/>
  <c r="U27" i="10"/>
  <c r="V27" i="10"/>
  <c r="Y27" i="10"/>
  <c r="Z27" i="10"/>
  <c r="AA27" i="10"/>
  <c r="AI27" i="10"/>
  <c r="AJ27" i="10"/>
  <c r="AN27" i="10"/>
  <c r="AO27" i="10"/>
  <c r="C28" i="10"/>
  <c r="C28" i="13" s="1"/>
  <c r="D28" i="10"/>
  <c r="E28" i="10"/>
  <c r="I28" i="10"/>
  <c r="T28" i="10"/>
  <c r="U28" i="10"/>
  <c r="V28" i="10"/>
  <c r="Y28" i="10"/>
  <c r="Z28" i="10"/>
  <c r="AA28" i="10"/>
  <c r="AI28" i="10"/>
  <c r="AJ28" i="10"/>
  <c r="AN28" i="10"/>
  <c r="AO28" i="10"/>
  <c r="C29" i="10"/>
  <c r="C29" i="13" s="1"/>
  <c r="D29" i="10"/>
  <c r="E29" i="10"/>
  <c r="I29" i="10"/>
  <c r="T29" i="10"/>
  <c r="U29" i="10"/>
  <c r="V29" i="10"/>
  <c r="Y29" i="10"/>
  <c r="Z29" i="10"/>
  <c r="AA29" i="10"/>
  <c r="AI29" i="10"/>
  <c r="AJ29" i="10"/>
  <c r="AN29" i="10"/>
  <c r="AO29" i="10"/>
  <c r="C30" i="10"/>
  <c r="C30" i="11" s="1"/>
  <c r="D30" i="10"/>
  <c r="E30" i="10"/>
  <c r="I30" i="10"/>
  <c r="T30" i="10"/>
  <c r="U30" i="10"/>
  <c r="V30" i="10"/>
  <c r="Y30" i="10"/>
  <c r="Z30" i="10"/>
  <c r="AA30" i="10"/>
  <c r="AI30" i="10"/>
  <c r="AJ30" i="10"/>
  <c r="AN30" i="10"/>
  <c r="AO30" i="10"/>
  <c r="C31" i="10"/>
  <c r="C32" i="14" s="1"/>
  <c r="D31" i="10"/>
  <c r="E31" i="10"/>
  <c r="I31" i="10"/>
  <c r="T31" i="10"/>
  <c r="U31" i="10"/>
  <c r="V31" i="10"/>
  <c r="Y31" i="10"/>
  <c r="Z31" i="10"/>
  <c r="AA31" i="10"/>
  <c r="AI31" i="10"/>
  <c r="AJ31" i="10"/>
  <c r="AN31" i="10"/>
  <c r="AO31" i="10"/>
  <c r="AO2" i="10"/>
  <c r="AN2" i="10"/>
  <c r="AJ2" i="10"/>
  <c r="AI2" i="10"/>
  <c r="AA2" i="10"/>
  <c r="Z2" i="10"/>
  <c r="Y2" i="10"/>
  <c r="V2" i="10"/>
  <c r="U2" i="10"/>
  <c r="T2" i="10"/>
  <c r="I2" i="10"/>
  <c r="E2" i="10"/>
  <c r="D2" i="10"/>
  <c r="C2" i="10"/>
  <c r="C3" i="14" s="1"/>
  <c r="B3" i="5"/>
  <c r="E3" i="5"/>
  <c r="F3" i="5"/>
  <c r="H3" i="5"/>
  <c r="I3" i="5"/>
  <c r="L3" i="5"/>
  <c r="M3" i="5"/>
  <c r="O3" i="5"/>
  <c r="B4" i="5"/>
  <c r="E4" i="5"/>
  <c r="F4" i="5"/>
  <c r="H4" i="5"/>
  <c r="I4" i="5"/>
  <c r="L4" i="5"/>
  <c r="M4" i="5"/>
  <c r="O4" i="5"/>
  <c r="B5" i="5"/>
  <c r="C5" i="5"/>
  <c r="E5" i="5"/>
  <c r="F5" i="5"/>
  <c r="H5" i="5"/>
  <c r="I5" i="5"/>
  <c r="L5" i="5"/>
  <c r="M5" i="5"/>
  <c r="O5" i="5"/>
  <c r="B6" i="5"/>
  <c r="E6" i="5"/>
  <c r="F6" i="5"/>
  <c r="H6" i="5"/>
  <c r="I6" i="5"/>
  <c r="L6" i="5"/>
  <c r="M6" i="5"/>
  <c r="O6" i="5"/>
  <c r="B7" i="5"/>
  <c r="E7" i="5"/>
  <c r="F7" i="5"/>
  <c r="H7" i="5"/>
  <c r="I7" i="5"/>
  <c r="L7" i="5"/>
  <c r="M7" i="5"/>
  <c r="O7" i="5"/>
  <c r="B8" i="5"/>
  <c r="E8" i="5"/>
  <c r="F8" i="5"/>
  <c r="H8" i="5"/>
  <c r="I8" i="5"/>
  <c r="L8" i="5"/>
  <c r="M8" i="5"/>
  <c r="O8" i="5"/>
  <c r="B9" i="5"/>
  <c r="C9" i="5"/>
  <c r="E9" i="5"/>
  <c r="F9" i="5"/>
  <c r="H9" i="5"/>
  <c r="I9" i="5"/>
  <c r="L9" i="5"/>
  <c r="M9" i="5"/>
  <c r="O9" i="5"/>
  <c r="B10" i="5"/>
  <c r="E10" i="5"/>
  <c r="F10" i="5"/>
  <c r="H10" i="5"/>
  <c r="I10" i="5"/>
  <c r="L10" i="5"/>
  <c r="M10" i="5"/>
  <c r="O10" i="5"/>
  <c r="B11" i="5"/>
  <c r="E11" i="5"/>
  <c r="F11" i="5"/>
  <c r="H11" i="5"/>
  <c r="I11" i="5"/>
  <c r="L11" i="5"/>
  <c r="M11" i="5"/>
  <c r="O11" i="5"/>
  <c r="B12" i="5"/>
  <c r="E12" i="5"/>
  <c r="F12" i="5"/>
  <c r="H12" i="5"/>
  <c r="I12" i="5"/>
  <c r="L12" i="5"/>
  <c r="M12" i="5"/>
  <c r="O12" i="5"/>
  <c r="B13" i="5"/>
  <c r="C13" i="5"/>
  <c r="E13" i="5"/>
  <c r="F13" i="5"/>
  <c r="H13" i="5"/>
  <c r="I13" i="5"/>
  <c r="L13" i="5"/>
  <c r="M13" i="5"/>
  <c r="O13" i="5"/>
  <c r="B14" i="5"/>
  <c r="E14" i="5"/>
  <c r="F14" i="5"/>
  <c r="H14" i="5"/>
  <c r="I14" i="5"/>
  <c r="L14" i="5"/>
  <c r="M14" i="5"/>
  <c r="O14" i="5"/>
  <c r="B15" i="5"/>
  <c r="E15" i="5"/>
  <c r="F15" i="5"/>
  <c r="H15" i="5"/>
  <c r="I15" i="5"/>
  <c r="L15" i="5"/>
  <c r="M15" i="5"/>
  <c r="O15" i="5"/>
  <c r="B16" i="5"/>
  <c r="E16" i="5"/>
  <c r="F16" i="5"/>
  <c r="H16" i="5"/>
  <c r="I16" i="5"/>
  <c r="L16" i="5"/>
  <c r="M16" i="5"/>
  <c r="O16" i="5"/>
  <c r="B17" i="5"/>
  <c r="C17" i="5"/>
  <c r="E17" i="5"/>
  <c r="F17" i="5"/>
  <c r="H17" i="5"/>
  <c r="I17" i="5"/>
  <c r="L17" i="5"/>
  <c r="M17" i="5"/>
  <c r="O17" i="5"/>
  <c r="B18" i="5"/>
  <c r="E18" i="5"/>
  <c r="F18" i="5"/>
  <c r="H18" i="5"/>
  <c r="I18" i="5"/>
  <c r="L18" i="5"/>
  <c r="M18" i="5"/>
  <c r="O18" i="5"/>
  <c r="B19" i="5"/>
  <c r="E19" i="5"/>
  <c r="F19" i="5"/>
  <c r="H19" i="5"/>
  <c r="I19" i="5"/>
  <c r="L19" i="5"/>
  <c r="M19" i="5"/>
  <c r="O19" i="5"/>
  <c r="B20" i="5"/>
  <c r="E20" i="5"/>
  <c r="F20" i="5"/>
  <c r="H20" i="5"/>
  <c r="I20" i="5"/>
  <c r="L20" i="5"/>
  <c r="M20" i="5"/>
  <c r="O20" i="5"/>
  <c r="B21" i="5"/>
  <c r="C21" i="5"/>
  <c r="E21" i="5"/>
  <c r="F21" i="5"/>
  <c r="H21" i="5"/>
  <c r="I21" i="5"/>
  <c r="L21" i="5"/>
  <c r="M21" i="5"/>
  <c r="O21" i="5"/>
  <c r="B22" i="5"/>
  <c r="E22" i="5"/>
  <c r="F22" i="5"/>
  <c r="H22" i="5"/>
  <c r="I22" i="5"/>
  <c r="L22" i="5"/>
  <c r="M22" i="5"/>
  <c r="O22" i="5"/>
  <c r="B23" i="5"/>
  <c r="E23" i="5"/>
  <c r="F23" i="5"/>
  <c r="H23" i="5"/>
  <c r="I23" i="5"/>
  <c r="L23" i="5"/>
  <c r="M23" i="5"/>
  <c r="O23" i="5"/>
  <c r="B24" i="5"/>
  <c r="E24" i="5"/>
  <c r="F24" i="5"/>
  <c r="H24" i="5"/>
  <c r="I24" i="5"/>
  <c r="L24" i="5"/>
  <c r="M24" i="5"/>
  <c r="O24" i="5"/>
  <c r="B25" i="5"/>
  <c r="C25" i="5"/>
  <c r="E25" i="5"/>
  <c r="F25" i="5"/>
  <c r="H25" i="5"/>
  <c r="I25" i="5"/>
  <c r="L25" i="5"/>
  <c r="M25" i="5"/>
  <c r="O25" i="5"/>
  <c r="B26" i="5"/>
  <c r="E26" i="5"/>
  <c r="F26" i="5"/>
  <c r="H26" i="5"/>
  <c r="I26" i="5"/>
  <c r="L26" i="5"/>
  <c r="M26" i="5"/>
  <c r="O26" i="5"/>
  <c r="B27" i="5"/>
  <c r="E27" i="5"/>
  <c r="F27" i="5"/>
  <c r="H27" i="5"/>
  <c r="I27" i="5"/>
  <c r="L27" i="5"/>
  <c r="M27" i="5"/>
  <c r="O27" i="5"/>
  <c r="B28" i="5"/>
  <c r="E28" i="5"/>
  <c r="F28" i="5"/>
  <c r="H28" i="5"/>
  <c r="I28" i="5"/>
  <c r="L28" i="5"/>
  <c r="M28" i="5"/>
  <c r="O28" i="5"/>
  <c r="F2" i="5"/>
  <c r="E2" i="5"/>
  <c r="B2" i="5"/>
  <c r="B3" i="6"/>
  <c r="C3" i="6"/>
  <c r="I3" i="6"/>
  <c r="B4" i="6"/>
  <c r="I4" i="6"/>
  <c r="B5" i="6"/>
  <c r="I5" i="6"/>
  <c r="B6" i="6"/>
  <c r="I6" i="6"/>
  <c r="B7" i="6"/>
  <c r="C7" i="6"/>
  <c r="I7" i="6"/>
  <c r="B8" i="6"/>
  <c r="C8" i="6"/>
  <c r="I8" i="6"/>
  <c r="B9" i="6"/>
  <c r="I9" i="6"/>
  <c r="B10" i="6"/>
  <c r="I10" i="6"/>
  <c r="B11" i="6"/>
  <c r="C11" i="6"/>
  <c r="I11" i="6"/>
  <c r="B12" i="6"/>
  <c r="I12" i="6"/>
  <c r="B13" i="6"/>
  <c r="I13" i="6"/>
  <c r="B14" i="6"/>
  <c r="I14" i="6"/>
  <c r="B15" i="6"/>
  <c r="C15" i="6"/>
  <c r="I15" i="6"/>
  <c r="B16" i="6"/>
  <c r="I16" i="6"/>
  <c r="B17" i="6"/>
  <c r="I17" i="6"/>
  <c r="B18" i="6"/>
  <c r="I18" i="6"/>
  <c r="B19" i="6"/>
  <c r="C19" i="6"/>
  <c r="I19" i="6"/>
  <c r="B20" i="6"/>
  <c r="C20" i="6"/>
  <c r="I20" i="6"/>
  <c r="B21" i="6"/>
  <c r="I21" i="6"/>
  <c r="B22" i="6"/>
  <c r="I22" i="6"/>
  <c r="B23" i="6"/>
  <c r="C23" i="6"/>
  <c r="I23" i="6"/>
  <c r="B24" i="6"/>
  <c r="I24" i="6"/>
  <c r="B25" i="6"/>
  <c r="I25" i="6"/>
  <c r="B26" i="6"/>
  <c r="I26" i="6"/>
  <c r="B27" i="6"/>
  <c r="C27" i="6"/>
  <c r="I27" i="6"/>
  <c r="B28" i="6"/>
  <c r="I28" i="6"/>
  <c r="B29" i="6"/>
  <c r="I29" i="6"/>
  <c r="B30" i="6"/>
  <c r="I30" i="6"/>
  <c r="B31" i="6"/>
  <c r="C31" i="6"/>
  <c r="I31" i="6"/>
  <c r="B2" i="6"/>
  <c r="B3" i="4"/>
  <c r="I3" i="4"/>
  <c r="B4" i="4"/>
  <c r="I4" i="4"/>
  <c r="B5" i="4"/>
  <c r="C5" i="4"/>
  <c r="I5" i="4"/>
  <c r="B6" i="4"/>
  <c r="C6" i="4"/>
  <c r="I6" i="4"/>
  <c r="B7" i="4"/>
  <c r="C7" i="4"/>
  <c r="I7" i="4"/>
  <c r="B8" i="4"/>
  <c r="I8" i="4"/>
  <c r="B9" i="4"/>
  <c r="C9" i="4"/>
  <c r="I9" i="4"/>
  <c r="B10" i="4"/>
  <c r="I10" i="4"/>
  <c r="B11" i="4"/>
  <c r="C11" i="4"/>
  <c r="I11" i="4"/>
  <c r="B12" i="4"/>
  <c r="I12" i="4"/>
  <c r="B13" i="4"/>
  <c r="C13" i="4"/>
  <c r="I13" i="4"/>
  <c r="B14" i="4"/>
  <c r="I14" i="4"/>
  <c r="B15" i="4"/>
  <c r="I15" i="4"/>
  <c r="B16" i="4"/>
  <c r="I16" i="4"/>
  <c r="B17" i="4"/>
  <c r="C17" i="4"/>
  <c r="I17" i="4"/>
  <c r="B18" i="4"/>
  <c r="C18" i="4"/>
  <c r="I18" i="4"/>
  <c r="B19" i="4"/>
  <c r="C19" i="4"/>
  <c r="I19" i="4"/>
  <c r="B20" i="4"/>
  <c r="I20" i="4"/>
  <c r="B21" i="4"/>
  <c r="C21" i="4"/>
  <c r="I21" i="4"/>
  <c r="B22" i="4"/>
  <c r="I22" i="4"/>
  <c r="B23" i="4"/>
  <c r="C23" i="4"/>
  <c r="I23" i="4"/>
  <c r="B24" i="4"/>
  <c r="I24" i="4"/>
  <c r="B25" i="4"/>
  <c r="C25" i="4"/>
  <c r="I25" i="4"/>
  <c r="B26" i="4"/>
  <c r="I26" i="4"/>
  <c r="B27" i="4"/>
  <c r="I27" i="4"/>
  <c r="B28" i="4"/>
  <c r="I28" i="4"/>
  <c r="B29" i="4"/>
  <c r="C29" i="4"/>
  <c r="I29" i="4"/>
  <c r="B30" i="4"/>
  <c r="C30" i="4"/>
  <c r="I30" i="4"/>
  <c r="B31" i="4"/>
  <c r="C31" i="4"/>
  <c r="I31" i="4"/>
  <c r="B2" i="4"/>
  <c r="C3" i="5"/>
  <c r="C4" i="4"/>
  <c r="C5" i="6"/>
  <c r="C6" i="5"/>
  <c r="C7" i="5"/>
  <c r="C8" i="4"/>
  <c r="C9" i="6"/>
  <c r="C10" i="4"/>
  <c r="C11" i="5"/>
  <c r="C12" i="4"/>
  <c r="C13" i="6"/>
  <c r="C14" i="4"/>
  <c r="C15" i="5"/>
  <c r="C16" i="4"/>
  <c r="C17" i="6"/>
  <c r="C18" i="5"/>
  <c r="C19" i="5"/>
  <c r="C20" i="4"/>
  <c r="C21" i="6"/>
  <c r="C22" i="4"/>
  <c r="C23" i="5"/>
  <c r="C24" i="4"/>
  <c r="C25" i="6"/>
  <c r="C26" i="4"/>
  <c r="C27" i="5"/>
  <c r="C28" i="4"/>
  <c r="C29" i="6"/>
  <c r="C29" i="14" l="1"/>
  <c r="C17" i="14"/>
  <c r="C15" i="4"/>
  <c r="C5" i="14"/>
  <c r="C27" i="4"/>
  <c r="C3" i="4"/>
  <c r="C30" i="6"/>
  <c r="C26" i="6"/>
  <c r="C22" i="6"/>
  <c r="C18" i="6"/>
  <c r="C14" i="6"/>
  <c r="C10" i="6"/>
  <c r="C6" i="6"/>
  <c r="C26" i="5"/>
  <c r="C22" i="5"/>
  <c r="C14" i="5"/>
  <c r="C10" i="5"/>
  <c r="C13" i="11"/>
  <c r="C10" i="11"/>
  <c r="C19" i="11"/>
  <c r="C28" i="6"/>
  <c r="C24" i="6"/>
  <c r="C16" i="6"/>
  <c r="C12" i="6"/>
  <c r="C4" i="6"/>
  <c r="C28" i="5"/>
  <c r="C24" i="5"/>
  <c r="C20" i="5"/>
  <c r="C16" i="5"/>
  <c r="C12" i="5"/>
  <c r="C8" i="5"/>
  <c r="C4" i="5"/>
  <c r="C7" i="11"/>
  <c r="C7" i="13"/>
  <c r="C11" i="11"/>
  <c r="C17" i="11"/>
  <c r="C21" i="14"/>
  <c r="C25" i="11"/>
  <c r="C16" i="11"/>
  <c r="C9" i="14"/>
  <c r="C23" i="11"/>
  <c r="C5" i="11"/>
  <c r="C29" i="11"/>
  <c r="C4" i="11"/>
  <c r="C13" i="14"/>
  <c r="C2" i="11"/>
  <c r="C6" i="13"/>
  <c r="C10" i="13"/>
  <c r="C14" i="13"/>
  <c r="C18" i="13"/>
  <c r="C22" i="13"/>
  <c r="C26" i="13"/>
  <c r="C30" i="13"/>
  <c r="C28" i="11"/>
  <c r="C22" i="11"/>
  <c r="C30" i="14"/>
  <c r="C26" i="14"/>
  <c r="C22" i="14"/>
  <c r="C18" i="14"/>
  <c r="C14" i="14"/>
  <c r="C10" i="14"/>
  <c r="C6" i="14"/>
  <c r="C27" i="11"/>
  <c r="C21" i="11"/>
  <c r="C15" i="11"/>
  <c r="C9" i="11"/>
  <c r="C3" i="11"/>
  <c r="C3" i="13"/>
  <c r="C11" i="13"/>
  <c r="C15" i="13"/>
  <c r="C19" i="13"/>
  <c r="C23" i="13"/>
  <c r="C27" i="13"/>
  <c r="C31" i="13"/>
  <c r="C26" i="11"/>
  <c r="C20" i="11"/>
  <c r="C14" i="11"/>
  <c r="C8" i="11"/>
  <c r="C31" i="14"/>
  <c r="C19" i="14"/>
  <c r="C7" i="14"/>
  <c r="C25" i="14"/>
  <c r="C12" i="13"/>
  <c r="C24" i="13"/>
  <c r="C31" i="11"/>
  <c r="C2" i="13"/>
  <c r="M2" i="5"/>
  <c r="L2" i="5"/>
  <c r="O2" i="5"/>
  <c r="I2" i="5"/>
  <c r="H2" i="5"/>
  <c r="C2" i="5"/>
  <c r="I2" i="6"/>
  <c r="C2" i="6"/>
  <c r="I2" i="4"/>
  <c r="C2" i="4"/>
</calcChain>
</file>

<file path=xl/sharedStrings.xml><?xml version="1.0" encoding="utf-8"?>
<sst xmlns="http://schemas.openxmlformats.org/spreadsheetml/2006/main" count="2961" uniqueCount="239">
  <si>
    <t>CABAL</t>
  </si>
  <si>
    <t>COD. CABAL</t>
  </si>
  <si>
    <t>R.U.C.</t>
  </si>
  <si>
    <t>RAZON SOCIAL</t>
  </si>
  <si>
    <t>NOMBRE DE FANTASIA</t>
  </si>
  <si>
    <t>DIERCCION</t>
  </si>
  <si>
    <t xml:space="preserve">LOCALIDAD </t>
  </si>
  <si>
    <t>ACTIVIDAD</t>
  </si>
  <si>
    <t>RUBRO</t>
  </si>
  <si>
    <t>TELEFONO</t>
  </si>
  <si>
    <t>BANCO</t>
  </si>
  <si>
    <t>TIPO DE CTA</t>
  </si>
  <si>
    <t>CTA BANCARIA</t>
  </si>
  <si>
    <t>DESCUENTO</t>
  </si>
  <si>
    <t>PAGO</t>
  </si>
  <si>
    <t>RET IVA</t>
  </si>
  <si>
    <t>RET.RENTA</t>
  </si>
  <si>
    <t>SI</t>
  </si>
  <si>
    <t>ASUNCION</t>
  </si>
  <si>
    <t>PANAL</t>
  </si>
  <si>
    <t>COD. PANAL</t>
  </si>
  <si>
    <t>DIRECCION</t>
  </si>
  <si>
    <t xml:space="preserve">EMISOR_PROCESADOR </t>
  </si>
  <si>
    <t xml:space="preserve">COMERCIO </t>
  </si>
  <si>
    <t xml:space="preserve">DESCRIPCION </t>
  </si>
  <si>
    <t xml:space="preserve">RAZON_SOCIAL </t>
  </si>
  <si>
    <t xml:space="preserve">COD_TIPO_EMPRESA </t>
  </si>
  <si>
    <t xml:space="preserve">TIPO_EMPRESA </t>
  </si>
  <si>
    <t xml:space="preserve">TIPO_RUC </t>
  </si>
  <si>
    <t xml:space="preserve">RUC </t>
  </si>
  <si>
    <t xml:space="preserve">NRO_CONTRATO </t>
  </si>
  <si>
    <t xml:space="preserve">FECHA_ALTA </t>
  </si>
  <si>
    <t xml:space="preserve">FECHA_ULTIMA_VENTA </t>
  </si>
  <si>
    <t xml:space="preserve">COD_CODIGO_BAJA </t>
  </si>
  <si>
    <t xml:space="preserve">CODIGO_BAJA </t>
  </si>
  <si>
    <t xml:space="preserve">FECHA_BAJA </t>
  </si>
  <si>
    <t xml:space="preserve">FECHA_RECHAZO </t>
  </si>
  <si>
    <t xml:space="preserve">CODIGO_BAJA_RECHAZO </t>
  </si>
  <si>
    <t xml:space="preserve">CODIGO_ADHESION </t>
  </si>
  <si>
    <t xml:space="preserve">COMCHUNI </t>
  </si>
  <si>
    <t xml:space="preserve">PROMOTOR_ID </t>
  </si>
  <si>
    <t xml:space="preserve">BENEFICIARIO </t>
  </si>
  <si>
    <t xml:space="preserve">REP_LEGAL_NOMBRE </t>
  </si>
  <si>
    <t xml:space="preserve">COD_TIPO_DOC </t>
  </si>
  <si>
    <t xml:space="preserve">REP_LEGAL_TIPO_DOC </t>
  </si>
  <si>
    <t xml:space="preserve">REP_LEGAL_DOCUMENTO </t>
  </si>
  <si>
    <t xml:space="preserve">REP_LEGAL_DIRECCION </t>
  </si>
  <si>
    <t xml:space="preserve">REP_LEGAL_TELEFONO </t>
  </si>
  <si>
    <t xml:space="preserve">RETIENE_IVA </t>
  </si>
  <si>
    <t xml:space="preserve">RETIENE_RENTA </t>
  </si>
  <si>
    <t xml:space="preserve">RETIENE_IVA_FEC_VTO </t>
  </si>
  <si>
    <t xml:space="preserve">RETIENE_RENTA_FEC_VTO </t>
  </si>
  <si>
    <t xml:space="preserve">CAPTURA </t>
  </si>
  <si>
    <t xml:space="preserve">RAMO </t>
  </si>
  <si>
    <t xml:space="preserve">ATM </t>
  </si>
  <si>
    <t xml:space="preserve">PAGADOR </t>
  </si>
  <si>
    <t xml:space="preserve">SUCURSAL_PAGADOR </t>
  </si>
  <si>
    <t xml:space="preserve">COD_TIPO_PAGO </t>
  </si>
  <si>
    <t xml:space="preserve">TIPO_PAGO </t>
  </si>
  <si>
    <t xml:space="preserve">COD_TIPO_CUENTA </t>
  </si>
  <si>
    <t xml:space="preserve">TIPO_CUENTA </t>
  </si>
  <si>
    <t xml:space="preserve">CUENTA </t>
  </si>
  <si>
    <t xml:space="preserve">COD_FREC_EXTRACTO </t>
  </si>
  <si>
    <t xml:space="preserve">FRECUENCIA_EXTRACTO </t>
  </si>
  <si>
    <t xml:space="preserve">FECHA_ULT_EXTRACTO </t>
  </si>
  <si>
    <t xml:space="preserve">IS_EXTRACTO_EMAIL </t>
  </si>
  <si>
    <t xml:space="preserve">DEB_AUT </t>
  </si>
  <si>
    <t xml:space="preserve">FINANCIABLE </t>
  </si>
  <si>
    <t xml:space="preserve">ULT_ACTUALIZACION </t>
  </si>
  <si>
    <t xml:space="preserve">USUARIO </t>
  </si>
  <si>
    <t xml:space="preserve">TIPO_NOV </t>
  </si>
  <si>
    <t>S</t>
  </si>
  <si>
    <t>CABALPY</t>
  </si>
  <si>
    <t>A</t>
  </si>
  <si>
    <t xml:space="preserve">EMISOR </t>
  </si>
  <si>
    <t xml:space="preserve">PLAN_VENTA </t>
  </si>
  <si>
    <t xml:space="preserve">MONEDA </t>
  </si>
  <si>
    <t xml:space="preserve">PRODUCTO </t>
  </si>
  <si>
    <t xml:space="preserve">COD_FORMA_PAGO </t>
  </si>
  <si>
    <t xml:space="preserve">FORMA_PAGO </t>
  </si>
  <si>
    <t xml:space="preserve">PORCENTAJE_DESCUENTO </t>
  </si>
  <si>
    <t xml:space="preserve">CUOTA_MIN </t>
  </si>
  <si>
    <t xml:space="preserve">CUOTA_MAX </t>
  </si>
  <si>
    <t xml:space="preserve">IMPORTE_MINIMO </t>
  </si>
  <si>
    <t xml:space="preserve">DESCUENTO_AUT </t>
  </si>
  <si>
    <t xml:space="preserve">FPAGO_CHQDIF </t>
  </si>
  <si>
    <t xml:space="preserve">CLASE_TARJETA </t>
  </si>
  <si>
    <t xml:space="preserve">DIF_COMPRA_PRESENTAC </t>
  </si>
  <si>
    <t xml:space="preserve">DIAS_TIME_OUT </t>
  </si>
  <si>
    <t xml:space="preserve">LIMITE_VENTA </t>
  </si>
  <si>
    <t xml:space="preserve">OPERADOR </t>
  </si>
  <si>
    <t>N</t>
  </si>
  <si>
    <t xml:space="preserve">PAIS </t>
  </si>
  <si>
    <t xml:space="preserve">DEPARTAMENTO </t>
  </si>
  <si>
    <t xml:space="preserve">CIUDAD </t>
  </si>
  <si>
    <t xml:space="preserve">CODIGO_POSTAL </t>
  </si>
  <si>
    <t xml:space="preserve">CALLE </t>
  </si>
  <si>
    <t xml:space="preserve">NRO_TEL_FAX </t>
  </si>
  <si>
    <t xml:space="preserve">CODIGO_CORRESPONDENCIA </t>
  </si>
  <si>
    <t xml:space="preserve">PAIS_ENV_CORR </t>
  </si>
  <si>
    <t xml:space="preserve">DEPTO_ENV_CORR </t>
  </si>
  <si>
    <t xml:space="preserve">CIUDAD_ENV_CORR </t>
  </si>
  <si>
    <t xml:space="preserve">ZONA_ENV_CORR </t>
  </si>
  <si>
    <t xml:space="preserve">CALLE_ENV_CORR </t>
  </si>
  <si>
    <t xml:space="preserve">E_MAIL </t>
  </si>
  <si>
    <t>Falta Vincular al Portal</t>
  </si>
  <si>
    <t xml:space="preserve">   </t>
  </si>
  <si>
    <t>CODIGO_COMERCIO</t>
  </si>
  <si>
    <t>DENOMINACION_COMERCIAL</t>
  </si>
  <si>
    <t>RAZON_SOCIAL</t>
  </si>
  <si>
    <t>RUC</t>
  </si>
  <si>
    <t>ENTIDAD_PAGADORA</t>
  </si>
  <si>
    <t>SUCURSAL_PAGADORA</t>
  </si>
  <si>
    <t>FORMA_DE_PAGO</t>
  </si>
  <si>
    <t>TIPO_CUENTA</t>
  </si>
  <si>
    <t>NUMERO_CUENTA</t>
  </si>
  <si>
    <t>HABILITACION</t>
  </si>
  <si>
    <t>Pago con deposito en cuenta                    - DEPOSITO</t>
  </si>
  <si>
    <t>Departamento</t>
  </si>
  <si>
    <t>Ciudad</t>
  </si>
  <si>
    <t>80095226-0</t>
  </si>
  <si>
    <t>Codigo Promotor</t>
  </si>
  <si>
    <t>Beneficiario</t>
  </si>
  <si>
    <t>Represntante Legal</t>
  </si>
  <si>
    <t>CI. REPRES. LEGAL</t>
  </si>
  <si>
    <t>DIRECCION REPRES. LEGAL</t>
  </si>
  <si>
    <t>TELEF. REPRES.LEGAL</t>
  </si>
  <si>
    <t>Pagador</t>
  </si>
  <si>
    <t>Sucursal Pagador</t>
  </si>
  <si>
    <t>Procesadora</t>
  </si>
  <si>
    <t>PANALPY</t>
  </si>
  <si>
    <t>email</t>
  </si>
  <si>
    <t>ATM</t>
  </si>
  <si>
    <t>Ramo</t>
  </si>
  <si>
    <t>Sucursal</t>
  </si>
  <si>
    <t>Cuenta</t>
  </si>
  <si>
    <t>Plan Contado</t>
  </si>
  <si>
    <t>Cuota desde</t>
  </si>
  <si>
    <t>Cuota Hasta</t>
  </si>
  <si>
    <t>Plan Panal</t>
  </si>
  <si>
    <t>Procesador</t>
  </si>
  <si>
    <t>Comercio</t>
  </si>
  <si>
    <t>Habilitación</t>
  </si>
  <si>
    <t>Observación</t>
  </si>
  <si>
    <t>Pais</t>
  </si>
  <si>
    <t>CUENTA CORRIENTE</t>
  </si>
  <si>
    <t>PLAN_VENTA</t>
  </si>
  <si>
    <t>PORCENTAJE_DESCUENTO</t>
  </si>
  <si>
    <t>FORMA_PAGO</t>
  </si>
  <si>
    <t>CUOTA_MIN</t>
  </si>
  <si>
    <t>CUOTA_MAX</t>
  </si>
  <si>
    <t>80005366-4</t>
  </si>
  <si>
    <t>MOLINO SAN JUAN S.R.L</t>
  </si>
  <si>
    <t>POLLOS DON JUAN-CAPI</t>
  </si>
  <si>
    <t>BBVA</t>
  </si>
  <si>
    <t>O4210100006375</t>
  </si>
  <si>
    <t>POLLOS DONJUAN-2651</t>
  </si>
  <si>
    <t>POLLOS DONJUAN-2652</t>
  </si>
  <si>
    <t>POLLOS DONJUAN-621</t>
  </si>
  <si>
    <t>POLLOS DONJUAN-12</t>
  </si>
  <si>
    <t>POLLOS DONJUAN-17</t>
  </si>
  <si>
    <t>POLLOS DONJUAN-20</t>
  </si>
  <si>
    <t>POLLOS DONJUAN-24</t>
  </si>
  <si>
    <t>POLLOS DONJUAN-29</t>
  </si>
  <si>
    <t>POLLOS DONJUAN-39</t>
  </si>
  <si>
    <t>POLLOS DONJUAN-38</t>
  </si>
  <si>
    <t>POLLOS DONJUAN-37</t>
  </si>
  <si>
    <t>POLLOS DONJUAN-41</t>
  </si>
  <si>
    <t>POLLOS DONJUAN-45</t>
  </si>
  <si>
    <t>POLLOS DONJUAN-47</t>
  </si>
  <si>
    <t>POLLOS DONJUAN-50</t>
  </si>
  <si>
    <t>POLLOS DONJUAN-53</t>
  </si>
  <si>
    <t>POLLOS DONJUAN-56</t>
  </si>
  <si>
    <t>POLLOS DONJUAN-77</t>
  </si>
  <si>
    <t>POLLOS DONJUAN-85</t>
  </si>
  <si>
    <t>POLLOS DONJUAN-89</t>
  </si>
  <si>
    <t>POLLOS DONJUAN-91</t>
  </si>
  <si>
    <t>POLLOS DONJUAN-92</t>
  </si>
  <si>
    <t>POLLOS DONJUAN-94</t>
  </si>
  <si>
    <t>POLLOS DON JUAN - NEMBY</t>
  </si>
  <si>
    <t>POLLOS DON JUAN - 09</t>
  </si>
  <si>
    <t>POLLOS DON JUAN-STA.TERESA</t>
  </si>
  <si>
    <t>POLLOS DON JUAN ITA</t>
  </si>
  <si>
    <t>POLLOS DON JUAN SAN LORENZO</t>
  </si>
  <si>
    <t>POLLOS DON JUAN CAMBYRETA</t>
  </si>
  <si>
    <t>BANCO BILBAO VIZCAYA</t>
  </si>
  <si>
    <t>80084009-7</t>
  </si>
  <si>
    <t>GRUPO IMPULSO S.A</t>
  </si>
  <si>
    <t>METREPAY-ELECTROCENTER</t>
  </si>
  <si>
    <t>GENERAL SANTOS 588</t>
  </si>
  <si>
    <t>VARIOS</t>
  </si>
  <si>
    <t>09747230469</t>
  </si>
  <si>
    <t>BANCO FAMILIAR</t>
  </si>
  <si>
    <t>AHORRO</t>
  </si>
  <si>
    <t>ALE RACHID</t>
  </si>
  <si>
    <t>info@metrepay.com</t>
  </si>
  <si>
    <t>METREPAY-UCOM</t>
  </si>
  <si>
    <t>METREPAY-OLIMPIA</t>
  </si>
  <si>
    <t>METREPAY-MONITAL</t>
  </si>
  <si>
    <t>METREPAY-ASEY</t>
  </si>
  <si>
    <t>METREPAY-COMPUMARKET</t>
  </si>
  <si>
    <t>GRAL SANTOS 588</t>
  </si>
  <si>
    <t>METREPAY-SISTEMAS CADI</t>
  </si>
  <si>
    <t>METREPAY-SARA COM</t>
  </si>
  <si>
    <t>METREPAY-ZENTCODE</t>
  </si>
  <si>
    <t>AVDA GRAL SANTOS C JUAN DE SALAZAR 588</t>
  </si>
  <si>
    <t>METREPAY-RECTORA</t>
  </si>
  <si>
    <t>METREPAY-SKYCOP</t>
  </si>
  <si>
    <t>METREPAY-MEDIGAL</t>
  </si>
  <si>
    <t>METREPAY-BASE PRES</t>
  </si>
  <si>
    <t>METREPAY-VOLT CLUB</t>
  </si>
  <si>
    <t>METREPAY-UIP</t>
  </si>
  <si>
    <t>METREPAY-EURO ASSIST</t>
  </si>
  <si>
    <t>METREPAY-USINA</t>
  </si>
  <si>
    <t>METREPAY-KOGA</t>
  </si>
  <si>
    <t>METREPAY-ARCA</t>
  </si>
  <si>
    <t>METREPAY-AG COACH</t>
  </si>
  <si>
    <t>METREPAY-INST.PRIV.LENGUAS</t>
  </si>
  <si>
    <t>METREPAY-ARUBA</t>
  </si>
  <si>
    <t>METREPAY-FIT FOR LIFE</t>
  </si>
  <si>
    <t>METREPAY-CAMPRO</t>
  </si>
  <si>
    <t>METREPAY-PROSEGUR</t>
  </si>
  <si>
    <t>GRAL. SANTOS 588</t>
  </si>
  <si>
    <t>METEPRAY-MOZI STORE</t>
  </si>
  <si>
    <t>GRAL.SANTOS 588</t>
  </si>
  <si>
    <t>METREPAY-YACHT</t>
  </si>
  <si>
    <t>GOE LABS</t>
  </si>
  <si>
    <t>M Y M ODONTOCLINICA</t>
  </si>
  <si>
    <t>METREPAY-LEGALMED</t>
  </si>
  <si>
    <t>NUESTRA ALIANZA</t>
  </si>
  <si>
    <t>METREPAY-DENTAL CARD</t>
  </si>
  <si>
    <t>METREPAY-ELECTROSHOP</t>
  </si>
  <si>
    <t>AVDA GRAL SANTOS 588</t>
  </si>
  <si>
    <t>METREPAY-GONZALITO</t>
  </si>
  <si>
    <t>GENERAL SANTOS588</t>
  </si>
  <si>
    <t>METREPAY-PROTEK</t>
  </si>
  <si>
    <t>GIRLS CODE - METRAPAY</t>
  </si>
  <si>
    <t>METREPAY-ROD S.A.</t>
  </si>
  <si>
    <t>SERVICIOS GENERALES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</si>
</sst>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"/>
  </numFmts>
  <fonts count="14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name val="Arial"/>
      <family val="2"/>
    </font>
    <font>
      <b/>
      <sz val="6"/>
      <color indexed="18"/>
      <name val="Arial"/>
      <family val="2"/>
    </font>
    <font>
      <sz val="8"/>
      <name val="Arial"/>
      <family val="2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Segoe UI"/>
      <family val="2"/>
      <charset val="1"/>
    </font>
    <font>
      <sz val="9"/>
      <color theme="1"/>
      <name val="Calibri"/>
      <family val="2"/>
      <scheme val="minor"/>
    </font>
    <font>
      <b/>
      <i/>
      <u/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name val="Segoe UI"/>
      <family val="2"/>
    </font>
    <font>
      <b/>
      <sz val="8"/>
      <color indexed="18"/>
      <name val="Arial"/>
      <family val="2"/>
    </font>
    <font>
      <u/>
      <sz val="8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4">
    <xf numFmtId="0" fontId="0" fillId="0" borderId="0"/>
    <xf numFmtId="0" fontId="2" fillId="0" borderId="0"/>
    <xf numFmtId="9" fontId="6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67">
    <xf numFmtId="0" fontId="0" fillId="0" borderId="0" xfId="0"/>
    <xf numFmtId="0" fontId="0" fillId="0" borderId="0" xfId="0" applyAlignment="1">
      <alignment horizontal="left"/>
    </xf>
    <xf numFmtId="0" fontId="3" fillId="0" borderId="4" xfId="1" applyFont="1" applyBorder="1" applyAlignment="1" applyProtection="1"/>
    <xf numFmtId="0" fontId="3" fillId="0" borderId="5" xfId="1" applyFont="1" applyBorder="1" applyAlignment="1" applyProtection="1"/>
    <xf numFmtId="0" fontId="3" fillId="0" borderId="5" xfId="1" applyFont="1" applyFill="1" applyBorder="1" applyAlignment="1" applyProtection="1">
      <alignment horizontal="left"/>
    </xf>
    <xf numFmtId="0" fontId="3" fillId="0" borderId="5" xfId="1" applyFont="1" applyFill="1" applyBorder="1" applyAlignment="1" applyProtection="1"/>
    <xf numFmtId="0" fontId="3" fillId="0" borderId="6" xfId="1" applyFont="1" applyFill="1" applyBorder="1" applyAlignment="1" applyProtection="1"/>
    <xf numFmtId="0" fontId="4" fillId="0" borderId="7" xfId="1" applyFont="1" applyBorder="1"/>
    <xf numFmtId="0" fontId="5" fillId="0" borderId="0" xfId="0" applyFont="1"/>
    <xf numFmtId="0" fontId="4" fillId="0" borderId="8" xfId="1" applyFont="1" applyBorder="1"/>
    <xf numFmtId="0" fontId="4" fillId="0" borderId="9" xfId="1" applyFont="1" applyBorder="1"/>
    <xf numFmtId="0" fontId="5" fillId="0" borderId="9" xfId="0" applyFont="1" applyBorder="1"/>
    <xf numFmtId="49" fontId="5" fillId="0" borderId="9" xfId="0" applyNumberFormat="1" applyFont="1" applyBorder="1"/>
    <xf numFmtId="0" fontId="5" fillId="0" borderId="9" xfId="0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0" fontId="5" fillId="0" borderId="10" xfId="0" applyFont="1" applyBorder="1"/>
    <xf numFmtId="0" fontId="5" fillId="0" borderId="11" xfId="0" applyFont="1" applyBorder="1"/>
    <xf numFmtId="0" fontId="4" fillId="0" borderId="12" xfId="1" applyFont="1" applyBorder="1"/>
    <xf numFmtId="0" fontId="5" fillId="0" borderId="12" xfId="0" applyFont="1" applyBorder="1"/>
    <xf numFmtId="49" fontId="5" fillId="0" borderId="12" xfId="0" applyNumberFormat="1" applyFont="1" applyBorder="1"/>
    <xf numFmtId="0" fontId="5" fillId="0" borderId="12" xfId="0" applyFont="1" applyBorder="1" applyAlignment="1">
      <alignment horizontal="left"/>
    </xf>
    <xf numFmtId="164" fontId="5" fillId="0" borderId="12" xfId="0" applyNumberFormat="1" applyFont="1" applyBorder="1" applyAlignment="1">
      <alignment horizontal="left"/>
    </xf>
    <xf numFmtId="0" fontId="5" fillId="0" borderId="13" xfId="0" applyFont="1" applyBorder="1"/>
    <xf numFmtId="49" fontId="0" fillId="0" borderId="0" xfId="0" applyNumberFormat="1"/>
    <xf numFmtId="49" fontId="3" fillId="0" borderId="5" xfId="1" applyNumberFormat="1" applyFont="1" applyFill="1" applyBorder="1" applyAlignment="1" applyProtection="1"/>
    <xf numFmtId="49" fontId="5" fillId="0" borderId="9" xfId="0" applyNumberFormat="1" applyFont="1" applyBorder="1" applyAlignment="1">
      <alignment horizontal="left"/>
    </xf>
    <xf numFmtId="49" fontId="5" fillId="0" borderId="12" xfId="0" applyNumberFormat="1" applyFont="1" applyBorder="1" applyAlignment="1">
      <alignment horizontal="left"/>
    </xf>
    <xf numFmtId="14" fontId="0" fillId="0" borderId="0" xfId="0" applyNumberFormat="1"/>
    <xf numFmtId="1" fontId="0" fillId="0" borderId="0" xfId="0" applyNumberFormat="1"/>
    <xf numFmtId="10" fontId="0" fillId="0" borderId="0" xfId="0" applyNumberFormat="1" applyFont="1"/>
    <xf numFmtId="9" fontId="0" fillId="0" borderId="0" xfId="2" applyFont="1" applyAlignment="1">
      <alignment horizontal="left"/>
    </xf>
    <xf numFmtId="9" fontId="3" fillId="0" borderId="5" xfId="2" applyFont="1" applyFill="1" applyBorder="1" applyAlignment="1" applyProtection="1">
      <alignment horizontal="left"/>
    </xf>
    <xf numFmtId="9" fontId="5" fillId="0" borderId="9" xfId="2" applyFont="1" applyBorder="1" applyAlignment="1">
      <alignment horizontal="left"/>
    </xf>
    <xf numFmtId="9" fontId="5" fillId="0" borderId="12" xfId="2" applyFont="1" applyBorder="1" applyAlignment="1">
      <alignment horizontal="left"/>
    </xf>
    <xf numFmtId="1" fontId="0" fillId="0" borderId="0" xfId="2" applyNumberFormat="1" applyFont="1"/>
    <xf numFmtId="0" fontId="7" fillId="0" borderId="0" xfId="0" applyFont="1"/>
    <xf numFmtId="0" fontId="3" fillId="0" borderId="14" xfId="1" applyFont="1" applyFill="1" applyBorder="1" applyAlignment="1" applyProtection="1"/>
    <xf numFmtId="0" fontId="3" fillId="0" borderId="0" xfId="1" applyFont="1" applyFill="1" applyBorder="1" applyAlignment="1" applyProtection="1"/>
    <xf numFmtId="49" fontId="8" fillId="0" borderId="15" xfId="0" applyNumberFormat="1" applyFont="1" applyBorder="1"/>
    <xf numFmtId="0" fontId="8" fillId="0" borderId="15" xfId="0" applyFont="1" applyBorder="1"/>
    <xf numFmtId="0" fontId="1" fillId="0" borderId="0" xfId="0" applyFont="1" applyBorder="1" applyAlignment="1">
      <alignment horizontal="center"/>
    </xf>
    <xf numFmtId="0" fontId="5" fillId="0" borderId="0" xfId="0" applyFont="1" applyBorder="1"/>
    <xf numFmtId="0" fontId="9" fillId="0" borderId="15" xfId="0" applyFont="1" applyFill="1" applyBorder="1" applyAlignment="1"/>
    <xf numFmtId="0" fontId="0" fillId="2" borderId="0" xfId="0" applyFill="1"/>
    <xf numFmtId="0" fontId="3" fillId="3" borderId="5" xfId="1" applyFont="1" applyFill="1" applyBorder="1" applyAlignment="1" applyProtection="1"/>
    <xf numFmtId="0" fontId="3" fillId="3" borderId="0" xfId="1" applyFont="1" applyFill="1" applyBorder="1" applyAlignment="1" applyProtection="1"/>
    <xf numFmtId="49" fontId="3" fillId="3" borderId="5" xfId="1" applyNumberFormat="1" applyFont="1" applyFill="1" applyBorder="1" applyAlignment="1" applyProtection="1"/>
    <xf numFmtId="0" fontId="11" fillId="0" borderId="0" xfId="0" applyFont="1"/>
    <xf numFmtId="9" fontId="0" fillId="0" borderId="0" xfId="2" applyFont="1" applyAlignment="1">
      <alignment horizontal="right"/>
    </xf>
    <xf numFmtId="0" fontId="12" fillId="0" borderId="9" xfId="1" applyFont="1" applyBorder="1" applyAlignment="1" applyProtection="1"/>
    <xf numFmtId="0" fontId="5" fillId="4" borderId="9" xfId="0" applyFont="1" applyFill="1" applyBorder="1"/>
    <xf numFmtId="0" fontId="5" fillId="4" borderId="9" xfId="0" applyFont="1" applyFill="1" applyBorder="1" applyAlignment="1">
      <alignment horizontal="left"/>
    </xf>
    <xf numFmtId="0" fontId="5" fillId="0" borderId="9" xfId="0" applyFont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165" fontId="5" fillId="0" borderId="9" xfId="2" applyNumberFormat="1" applyFont="1" applyBorder="1" applyAlignment="1">
      <alignment horizontal="right"/>
    </xf>
    <xf numFmtId="0" fontId="5" fillId="5" borderId="9" xfId="0" applyNumberFormat="1" applyFont="1" applyFill="1" applyBorder="1"/>
    <xf numFmtId="0" fontId="5" fillId="5" borderId="9" xfId="0" applyFont="1" applyFill="1" applyBorder="1"/>
    <xf numFmtId="0" fontId="5" fillId="6" borderId="9" xfId="0" applyFont="1" applyFill="1" applyBorder="1"/>
    <xf numFmtId="0" fontId="13" fillId="0" borderId="9" xfId="3" applyFont="1" applyBorder="1" applyAlignment="1">
      <alignment horizontal="center"/>
    </xf>
    <xf numFmtId="0" fontId="5" fillId="0" borderId="9" xfId="0" applyFont="1" applyFill="1" applyBorder="1"/>
    <xf numFmtId="0" fontId="5" fillId="4" borderId="9" xfId="0" applyFont="1" applyFill="1" applyBorder="1" applyAlignment="1"/>
    <xf numFmtId="49" fontId="5" fillId="0" borderId="9" xfId="0" applyNumberFormat="1" applyFont="1" applyBorder="1" applyAlignment="1">
      <alignment horizontal="center"/>
    </xf>
    <xf numFmtId="165" fontId="5" fillId="0" borderId="9" xfId="2" applyNumberFormat="1" applyFont="1" applyFill="1" applyBorder="1" applyAlignment="1">
      <alignment horizontal="right"/>
    </xf>
    <xf numFmtId="0" fontId="5" fillId="0" borderId="9" xfId="0" applyFont="1" applyBorder="1" applyAlignment="1">
      <alignment horizontal="righ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4">
    <cellStyle name="Hipervínculo" xfId="3" builtinId="8"/>
    <cellStyle name="Normal" xfId="0" builtinId="0"/>
    <cellStyle name="Normal 2" xfId="1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fari&#241;a/Downloads/Copia%20de%20ADHESION%20ESPECIAL%20METREP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riz"/>
      <sheetName val="CABAL"/>
      <sheetName val="PANAL"/>
      <sheetName val="Promotores"/>
      <sheetName val="Pagadores"/>
      <sheetName val="Ramos"/>
      <sheetName val="Ciudades"/>
    </sheetNames>
    <sheetDataSet>
      <sheetData sheetId="0">
        <row r="3">
          <cell r="B3">
            <v>1113</v>
          </cell>
        </row>
        <row r="4">
          <cell r="B4">
            <v>16</v>
          </cell>
        </row>
        <row r="5">
          <cell r="B5">
            <v>1</v>
          </cell>
        </row>
        <row r="6">
          <cell r="B6">
            <v>78</v>
          </cell>
        </row>
        <row r="9">
          <cell r="B9" t="str">
            <v>AHORRO</v>
          </cell>
        </row>
        <row r="13">
          <cell r="B13" t="str">
            <v>ALE RACHID</v>
          </cell>
        </row>
        <row r="14">
          <cell r="B14">
            <v>1561511</v>
          </cell>
        </row>
        <row r="15">
          <cell r="B15" t="str">
            <v>GENERAL SANTOS 588</v>
          </cell>
        </row>
        <row r="16">
          <cell r="B16" t="str">
            <v>09747230469</v>
          </cell>
        </row>
        <row r="17">
          <cell r="B17" t="str">
            <v>info@metrepay.com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mailto:pfleitas@ticketea.com.py" TargetMode="External"/><Relationship Id="rId18" Type="http://schemas.openxmlformats.org/officeDocument/2006/relationships/hyperlink" Target="mailto:pfleitas@ticketea.com.py" TargetMode="External"/><Relationship Id="rId26" Type="http://schemas.openxmlformats.org/officeDocument/2006/relationships/hyperlink" Target="mailto:pfleitas@ticketea.com.py" TargetMode="External"/><Relationship Id="rId21" Type="http://schemas.openxmlformats.org/officeDocument/2006/relationships/hyperlink" Target="mailto:pfleitas@ticketea.com.py" TargetMode="External"/><Relationship Id="rId34" Type="http://schemas.openxmlformats.org/officeDocument/2006/relationships/hyperlink" Target="mailto:pfleitas@ticketea.com.py" TargetMode="External"/><Relationship Id="rId7" Type="http://schemas.openxmlformats.org/officeDocument/2006/relationships/hyperlink" Target="mailto:pfleitas@ticketea.com.py" TargetMode="External"/><Relationship Id="rId12" Type="http://schemas.openxmlformats.org/officeDocument/2006/relationships/hyperlink" Target="mailto:pfleitas@ticketea.com.py" TargetMode="External"/><Relationship Id="rId17" Type="http://schemas.openxmlformats.org/officeDocument/2006/relationships/hyperlink" Target="mailto:pfleitas@ticketea.com.py" TargetMode="External"/><Relationship Id="rId25" Type="http://schemas.openxmlformats.org/officeDocument/2006/relationships/hyperlink" Target="mailto:pfleitas@ticketea.com.py" TargetMode="External"/><Relationship Id="rId33" Type="http://schemas.openxmlformats.org/officeDocument/2006/relationships/hyperlink" Target="mailto:pfleitas@ticketea.com.py" TargetMode="External"/><Relationship Id="rId38" Type="http://schemas.openxmlformats.org/officeDocument/2006/relationships/printerSettings" Target="../printerSettings/printerSettings1.bin"/><Relationship Id="rId2" Type="http://schemas.openxmlformats.org/officeDocument/2006/relationships/hyperlink" Target="mailto:pfleitas@ticketea.com.py" TargetMode="External"/><Relationship Id="rId16" Type="http://schemas.openxmlformats.org/officeDocument/2006/relationships/hyperlink" Target="mailto:pfleitas@ticketea.com.py" TargetMode="External"/><Relationship Id="rId20" Type="http://schemas.openxmlformats.org/officeDocument/2006/relationships/hyperlink" Target="mailto:pfleitas@ticketea.com.py" TargetMode="External"/><Relationship Id="rId29" Type="http://schemas.openxmlformats.org/officeDocument/2006/relationships/hyperlink" Target="mailto:pfleitas@ticketea.com.py" TargetMode="External"/><Relationship Id="rId1" Type="http://schemas.openxmlformats.org/officeDocument/2006/relationships/hyperlink" Target="mailto:pfleitas@ticketea.com.py" TargetMode="External"/><Relationship Id="rId6" Type="http://schemas.openxmlformats.org/officeDocument/2006/relationships/hyperlink" Target="mailto:pfleitas@ticketea.com.py" TargetMode="External"/><Relationship Id="rId11" Type="http://schemas.openxmlformats.org/officeDocument/2006/relationships/hyperlink" Target="mailto:pfleitas@ticketea.com.py" TargetMode="External"/><Relationship Id="rId24" Type="http://schemas.openxmlformats.org/officeDocument/2006/relationships/hyperlink" Target="mailto:pfleitas@ticketea.com.py" TargetMode="External"/><Relationship Id="rId32" Type="http://schemas.openxmlformats.org/officeDocument/2006/relationships/hyperlink" Target="mailto:pfleitas@ticketea.com.py" TargetMode="External"/><Relationship Id="rId37" Type="http://schemas.openxmlformats.org/officeDocument/2006/relationships/hyperlink" Target="mailto:pfleitas@ticketea.com.py" TargetMode="External"/><Relationship Id="rId5" Type="http://schemas.openxmlformats.org/officeDocument/2006/relationships/hyperlink" Target="mailto:pfleitas@ticketea.com.py" TargetMode="External"/><Relationship Id="rId15" Type="http://schemas.openxmlformats.org/officeDocument/2006/relationships/hyperlink" Target="mailto:pfleitas@ticketea.com.py" TargetMode="External"/><Relationship Id="rId23" Type="http://schemas.openxmlformats.org/officeDocument/2006/relationships/hyperlink" Target="mailto:pfleitas@ticketea.com.py" TargetMode="External"/><Relationship Id="rId28" Type="http://schemas.openxmlformats.org/officeDocument/2006/relationships/hyperlink" Target="mailto:pfleitas@ticketea.com.py" TargetMode="External"/><Relationship Id="rId36" Type="http://schemas.openxmlformats.org/officeDocument/2006/relationships/hyperlink" Target="mailto:pfleitas@ticketea.com.py" TargetMode="External"/><Relationship Id="rId10" Type="http://schemas.openxmlformats.org/officeDocument/2006/relationships/hyperlink" Target="mailto:pfleitas@ticketea.com.py" TargetMode="External"/><Relationship Id="rId19" Type="http://schemas.openxmlformats.org/officeDocument/2006/relationships/hyperlink" Target="mailto:pfleitas@ticketea.com.py" TargetMode="External"/><Relationship Id="rId31" Type="http://schemas.openxmlformats.org/officeDocument/2006/relationships/hyperlink" Target="mailto:pfleitas@ticketea.com.py" TargetMode="External"/><Relationship Id="rId4" Type="http://schemas.openxmlformats.org/officeDocument/2006/relationships/hyperlink" Target="mailto:pfleitas@ticketea.com.py" TargetMode="External"/><Relationship Id="rId9" Type="http://schemas.openxmlformats.org/officeDocument/2006/relationships/hyperlink" Target="mailto:pfleitas@ticketea.com.py" TargetMode="External"/><Relationship Id="rId14" Type="http://schemas.openxmlformats.org/officeDocument/2006/relationships/hyperlink" Target="mailto:pfleitas@ticketea.com.py" TargetMode="External"/><Relationship Id="rId22" Type="http://schemas.openxmlformats.org/officeDocument/2006/relationships/hyperlink" Target="mailto:pfleitas@ticketea.com.py" TargetMode="External"/><Relationship Id="rId27" Type="http://schemas.openxmlformats.org/officeDocument/2006/relationships/hyperlink" Target="mailto:pfleitas@ticketea.com.py" TargetMode="External"/><Relationship Id="rId30" Type="http://schemas.openxmlformats.org/officeDocument/2006/relationships/hyperlink" Target="mailto:pfleitas@ticketea.com.py" TargetMode="External"/><Relationship Id="rId35" Type="http://schemas.openxmlformats.org/officeDocument/2006/relationships/hyperlink" Target="mailto:pfleitas@ticketea.com.py" TargetMode="External"/><Relationship Id="rId8" Type="http://schemas.openxmlformats.org/officeDocument/2006/relationships/hyperlink" Target="mailto:pfleitas@ticketea.com.py" TargetMode="External"/><Relationship Id="rId3" Type="http://schemas.openxmlformats.org/officeDocument/2006/relationships/hyperlink" Target="mailto:pfleitas@ticketea.com.py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1"/>
  <sheetViews>
    <sheetView workbookViewId="0">
      <selection activeCell="D4" sqref="D4"/>
    </sheetView>
  </sheetViews>
  <sheetFormatPr baseColWidth="10" defaultRowHeight="15" x14ac:dyDescent="0.25"/>
  <cols>
    <col min="1" max="1" width="10.85546875" bestFit="1" customWidth="1"/>
    <col min="2" max="2" width="12" bestFit="1" customWidth="1"/>
    <col min="3" max="3" width="11.5703125" bestFit="1" customWidth="1"/>
    <col min="4" max="4" width="20.85546875" bestFit="1" customWidth="1"/>
  </cols>
  <sheetData>
    <row r="1" spans="1:4" x14ac:dyDescent="0.25">
      <c r="A1" t="s">
        <v>140</v>
      </c>
      <c r="B1" t="s">
        <v>141</v>
      </c>
      <c r="C1" t="s">
        <v>142</v>
      </c>
      <c r="D1" t="s">
        <v>143</v>
      </c>
    </row>
    <row r="2" spans="1:4" x14ac:dyDescent="0.25">
      <c r="A2">
        <v>805</v>
      </c>
      <c r="B2">
        <v>768221</v>
      </c>
      <c r="C2">
        <v>48978</v>
      </c>
      <c r="D2" t="s">
        <v>105</v>
      </c>
    </row>
    <row r="3" spans="1:4" x14ac:dyDescent="0.25">
      <c r="A3">
        <v>805</v>
      </c>
      <c r="B3">
        <v>768222</v>
      </c>
      <c r="C3">
        <v>48979</v>
      </c>
      <c r="D3" t="s">
        <v>105</v>
      </c>
    </row>
    <row r="4" spans="1:4" x14ac:dyDescent="0.25">
      <c r="A4">
        <v>805</v>
      </c>
      <c r="B4">
        <v>768223</v>
      </c>
      <c r="C4">
        <v>48980</v>
      </c>
      <c r="D4" t="s">
        <v>105</v>
      </c>
    </row>
    <row r="5" spans="1:4" x14ac:dyDescent="0.25">
      <c r="A5">
        <v>805</v>
      </c>
      <c r="B5">
        <v>768224</v>
      </c>
      <c r="C5">
        <v>48981</v>
      </c>
      <c r="D5" t="s">
        <v>105</v>
      </c>
    </row>
    <row r="6" spans="1:4" x14ac:dyDescent="0.25">
      <c r="A6">
        <v>805</v>
      </c>
      <c r="B6">
        <v>768225</v>
      </c>
      <c r="C6">
        <v>48982</v>
      </c>
      <c r="D6" t="s">
        <v>105</v>
      </c>
    </row>
    <row r="7" spans="1:4" x14ac:dyDescent="0.25">
      <c r="A7">
        <v>805</v>
      </c>
      <c r="B7">
        <v>768226</v>
      </c>
      <c r="C7">
        <v>48983</v>
      </c>
      <c r="D7" t="s">
        <v>105</v>
      </c>
    </row>
    <row r="8" spans="1:4" x14ac:dyDescent="0.25">
      <c r="A8">
        <v>805</v>
      </c>
      <c r="B8">
        <v>768227</v>
      </c>
      <c r="C8">
        <v>48984</v>
      </c>
      <c r="D8" t="s">
        <v>105</v>
      </c>
    </row>
    <row r="9" spans="1:4" x14ac:dyDescent="0.25">
      <c r="A9">
        <v>805</v>
      </c>
      <c r="B9">
        <v>768228</v>
      </c>
      <c r="C9">
        <v>48985</v>
      </c>
      <c r="D9" t="s">
        <v>105</v>
      </c>
    </row>
    <row r="10" spans="1:4" x14ac:dyDescent="0.25">
      <c r="A10">
        <v>805</v>
      </c>
      <c r="B10">
        <v>768229</v>
      </c>
      <c r="C10">
        <v>48986</v>
      </c>
      <c r="D10" t="s">
        <v>105</v>
      </c>
    </row>
    <row r="11" spans="1:4" x14ac:dyDescent="0.25">
      <c r="A11">
        <v>805</v>
      </c>
      <c r="B11">
        <v>768230</v>
      </c>
      <c r="C11">
        <v>48987</v>
      </c>
      <c r="D11" t="s">
        <v>105</v>
      </c>
    </row>
    <row r="12" spans="1:4" x14ac:dyDescent="0.25">
      <c r="A12">
        <v>805</v>
      </c>
      <c r="B12">
        <v>768231</v>
      </c>
      <c r="C12">
        <v>48988</v>
      </c>
      <c r="D12" t="s">
        <v>105</v>
      </c>
    </row>
    <row r="13" spans="1:4" x14ac:dyDescent="0.25">
      <c r="A13">
        <v>805</v>
      </c>
      <c r="B13">
        <v>768232</v>
      </c>
      <c r="C13">
        <v>48989</v>
      </c>
      <c r="D13" t="s">
        <v>105</v>
      </c>
    </row>
    <row r="14" spans="1:4" x14ac:dyDescent="0.25">
      <c r="A14">
        <v>805</v>
      </c>
      <c r="B14">
        <v>768233</v>
      </c>
      <c r="C14">
        <v>48990</v>
      </c>
      <c r="D14" t="s">
        <v>105</v>
      </c>
    </row>
    <row r="15" spans="1:4" x14ac:dyDescent="0.25">
      <c r="A15">
        <v>805</v>
      </c>
      <c r="B15">
        <v>768234</v>
      </c>
      <c r="C15">
        <v>48991</v>
      </c>
      <c r="D15" t="s">
        <v>105</v>
      </c>
    </row>
    <row r="16" spans="1:4" x14ac:dyDescent="0.25">
      <c r="A16">
        <v>805</v>
      </c>
      <c r="B16">
        <v>768235</v>
      </c>
      <c r="C16">
        <v>48992</v>
      </c>
      <c r="D16" t="s">
        <v>105</v>
      </c>
    </row>
    <row r="17" spans="1:4" x14ac:dyDescent="0.25">
      <c r="A17">
        <v>805</v>
      </c>
      <c r="B17">
        <v>768236</v>
      </c>
      <c r="C17">
        <v>48993</v>
      </c>
      <c r="D17" t="s">
        <v>105</v>
      </c>
    </row>
    <row r="18" spans="1:4" x14ac:dyDescent="0.25">
      <c r="A18">
        <v>805</v>
      </c>
      <c r="B18">
        <v>768237</v>
      </c>
      <c r="C18">
        <v>48994</v>
      </c>
      <c r="D18" t="s">
        <v>105</v>
      </c>
    </row>
    <row r="19" spans="1:4" x14ac:dyDescent="0.25">
      <c r="A19">
        <v>805</v>
      </c>
      <c r="B19">
        <v>768238</v>
      </c>
      <c r="C19">
        <v>48995</v>
      </c>
      <c r="D19" t="s">
        <v>105</v>
      </c>
    </row>
    <row r="20" spans="1:4" x14ac:dyDescent="0.25">
      <c r="A20">
        <v>805</v>
      </c>
      <c r="B20">
        <v>768239</v>
      </c>
      <c r="C20">
        <v>48996</v>
      </c>
      <c r="D20" t="s">
        <v>105</v>
      </c>
    </row>
    <row r="21" spans="1:4" x14ac:dyDescent="0.25">
      <c r="A21">
        <v>805</v>
      </c>
      <c r="B21">
        <v>768240</v>
      </c>
      <c r="C21">
        <v>48997</v>
      </c>
      <c r="D21" t="s">
        <v>105</v>
      </c>
    </row>
    <row r="22" spans="1:4" x14ac:dyDescent="0.25">
      <c r="A22">
        <v>805</v>
      </c>
      <c r="B22">
        <v>768241</v>
      </c>
      <c r="C22">
        <v>48998</v>
      </c>
      <c r="D22" t="s">
        <v>105</v>
      </c>
    </row>
    <row r="23" spans="1:4" x14ac:dyDescent="0.25">
      <c r="A23">
        <v>805</v>
      </c>
      <c r="B23">
        <v>768242</v>
      </c>
      <c r="C23">
        <v>48999</v>
      </c>
      <c r="D23" t="s">
        <v>105</v>
      </c>
    </row>
    <row r="24" spans="1:4" x14ac:dyDescent="0.25">
      <c r="A24">
        <v>805</v>
      </c>
      <c r="B24">
        <v>768243</v>
      </c>
      <c r="C24">
        <v>49000</v>
      </c>
      <c r="D24" t="s">
        <v>105</v>
      </c>
    </row>
    <row r="25" spans="1:4" x14ac:dyDescent="0.25">
      <c r="A25">
        <v>805</v>
      </c>
      <c r="B25">
        <v>768244</v>
      </c>
      <c r="C25">
        <v>49001</v>
      </c>
      <c r="D25" t="s">
        <v>105</v>
      </c>
    </row>
    <row r="26" spans="1:4" x14ac:dyDescent="0.25">
      <c r="A26">
        <v>805</v>
      </c>
      <c r="B26">
        <v>768245</v>
      </c>
      <c r="C26">
        <v>49002</v>
      </c>
      <c r="D26" t="s">
        <v>105</v>
      </c>
    </row>
    <row r="27" spans="1:4" x14ac:dyDescent="0.25">
      <c r="A27">
        <v>805</v>
      </c>
      <c r="B27">
        <v>768246</v>
      </c>
      <c r="C27">
        <v>49003</v>
      </c>
      <c r="D27" t="s">
        <v>105</v>
      </c>
    </row>
    <row r="28" spans="1:4" x14ac:dyDescent="0.25">
      <c r="A28">
        <v>805</v>
      </c>
      <c r="B28">
        <v>768247</v>
      </c>
      <c r="C28">
        <v>49004</v>
      </c>
      <c r="D28" t="s">
        <v>105</v>
      </c>
    </row>
    <row r="29" spans="1:4" x14ac:dyDescent="0.25">
      <c r="A29">
        <v>805</v>
      </c>
      <c r="B29">
        <v>768248</v>
      </c>
      <c r="C29">
        <v>49005</v>
      </c>
      <c r="D29" t="s">
        <v>105</v>
      </c>
    </row>
    <row r="30" spans="1:4" x14ac:dyDescent="0.25">
      <c r="A30">
        <v>805</v>
      </c>
      <c r="B30">
        <v>768249</v>
      </c>
      <c r="C30">
        <v>49006</v>
      </c>
      <c r="D30" t="s">
        <v>105</v>
      </c>
    </row>
    <row r="31" spans="1:4" x14ac:dyDescent="0.25">
      <c r="A31">
        <v>805</v>
      </c>
      <c r="B31">
        <v>768250</v>
      </c>
      <c r="C31">
        <v>49007</v>
      </c>
      <c r="D31" t="s">
        <v>105</v>
      </c>
    </row>
    <row r="32" spans="1:4" x14ac:dyDescent="0.25">
      <c r="A32">
        <v>806</v>
      </c>
      <c r="B32">
        <v>23800930632</v>
      </c>
      <c r="C32">
        <v>44131</v>
      </c>
      <c r="D32" t="s">
        <v>105</v>
      </c>
    </row>
    <row r="33" spans="1:4" x14ac:dyDescent="0.25">
      <c r="A33">
        <v>806</v>
      </c>
      <c r="B33">
        <v>23800930645</v>
      </c>
      <c r="C33">
        <v>44132</v>
      </c>
      <c r="D33" t="s">
        <v>105</v>
      </c>
    </row>
    <row r="34" spans="1:4" x14ac:dyDescent="0.25">
      <c r="A34">
        <v>806</v>
      </c>
      <c r="B34">
        <v>23800930658</v>
      </c>
      <c r="C34">
        <v>44133</v>
      </c>
      <c r="D34" t="s">
        <v>105</v>
      </c>
    </row>
    <row r="35" spans="1:4" x14ac:dyDescent="0.25">
      <c r="A35">
        <v>806</v>
      </c>
      <c r="B35">
        <v>23800930661</v>
      </c>
      <c r="C35">
        <v>44134</v>
      </c>
      <c r="D35" t="s">
        <v>105</v>
      </c>
    </row>
    <row r="36" spans="1:4" x14ac:dyDescent="0.25">
      <c r="A36">
        <v>806</v>
      </c>
      <c r="B36">
        <v>23800930674</v>
      </c>
      <c r="C36">
        <v>44135</v>
      </c>
      <c r="D36" t="s">
        <v>105</v>
      </c>
    </row>
    <row r="37" spans="1:4" x14ac:dyDescent="0.25">
      <c r="A37">
        <v>806</v>
      </c>
      <c r="B37">
        <v>23800930687</v>
      </c>
      <c r="C37">
        <v>44136</v>
      </c>
      <c r="D37" t="s">
        <v>105</v>
      </c>
    </row>
    <row r="38" spans="1:4" x14ac:dyDescent="0.25">
      <c r="A38">
        <v>806</v>
      </c>
      <c r="B38">
        <v>23800930690</v>
      </c>
      <c r="C38">
        <v>44137</v>
      </c>
      <c r="D38" t="s">
        <v>105</v>
      </c>
    </row>
    <row r="39" spans="1:4" x14ac:dyDescent="0.25">
      <c r="A39">
        <v>806</v>
      </c>
      <c r="B39">
        <v>23800930709</v>
      </c>
      <c r="C39">
        <v>44138</v>
      </c>
      <c r="D39" t="s">
        <v>105</v>
      </c>
    </row>
    <row r="40" spans="1:4" x14ac:dyDescent="0.25">
      <c r="A40">
        <v>806</v>
      </c>
      <c r="B40">
        <v>23800930712</v>
      </c>
      <c r="C40">
        <v>44139</v>
      </c>
      <c r="D40" t="s">
        <v>105</v>
      </c>
    </row>
    <row r="41" spans="1:4" x14ac:dyDescent="0.25">
      <c r="A41">
        <v>806</v>
      </c>
      <c r="B41">
        <v>23800930725</v>
      </c>
      <c r="C41">
        <v>44140</v>
      </c>
      <c r="D41" t="s">
        <v>105</v>
      </c>
    </row>
    <row r="42" spans="1:4" x14ac:dyDescent="0.25">
      <c r="A42">
        <v>806</v>
      </c>
      <c r="B42">
        <v>23800930738</v>
      </c>
      <c r="C42">
        <v>44141</v>
      </c>
      <c r="D42" t="s">
        <v>105</v>
      </c>
    </row>
    <row r="43" spans="1:4" x14ac:dyDescent="0.25">
      <c r="A43">
        <v>806</v>
      </c>
      <c r="B43">
        <v>23800930741</v>
      </c>
      <c r="C43">
        <v>44142</v>
      </c>
      <c r="D43" t="s">
        <v>105</v>
      </c>
    </row>
    <row r="44" spans="1:4" x14ac:dyDescent="0.25">
      <c r="A44">
        <v>806</v>
      </c>
      <c r="B44">
        <v>23800930754</v>
      </c>
      <c r="C44">
        <v>44143</v>
      </c>
      <c r="D44" t="s">
        <v>105</v>
      </c>
    </row>
    <row r="45" spans="1:4" x14ac:dyDescent="0.25">
      <c r="A45">
        <v>806</v>
      </c>
      <c r="B45">
        <v>23800930767</v>
      </c>
      <c r="C45">
        <v>44144</v>
      </c>
      <c r="D45" t="s">
        <v>105</v>
      </c>
    </row>
    <row r="46" spans="1:4" x14ac:dyDescent="0.25">
      <c r="A46">
        <v>806</v>
      </c>
      <c r="B46">
        <v>23800930770</v>
      </c>
      <c r="C46">
        <v>44145</v>
      </c>
      <c r="D46" t="s">
        <v>105</v>
      </c>
    </row>
    <row r="47" spans="1:4" x14ac:dyDescent="0.25">
      <c r="A47">
        <v>806</v>
      </c>
      <c r="B47">
        <v>23800930783</v>
      </c>
      <c r="C47">
        <v>44146</v>
      </c>
      <c r="D47" t="s">
        <v>105</v>
      </c>
    </row>
    <row r="48" spans="1:4" x14ac:dyDescent="0.25">
      <c r="A48">
        <v>806</v>
      </c>
      <c r="B48">
        <v>23800930796</v>
      </c>
      <c r="C48">
        <v>44147</v>
      </c>
      <c r="D48" t="s">
        <v>105</v>
      </c>
    </row>
    <row r="49" spans="1:4" x14ac:dyDescent="0.25">
      <c r="A49">
        <v>806</v>
      </c>
      <c r="B49">
        <v>23800930805</v>
      </c>
      <c r="C49">
        <v>44148</v>
      </c>
      <c r="D49" t="s">
        <v>105</v>
      </c>
    </row>
    <row r="50" spans="1:4" x14ac:dyDescent="0.25">
      <c r="A50">
        <v>806</v>
      </c>
      <c r="B50">
        <v>23800930818</v>
      </c>
      <c r="C50">
        <v>44149</v>
      </c>
      <c r="D50" t="s">
        <v>105</v>
      </c>
    </row>
    <row r="51" spans="1:4" x14ac:dyDescent="0.25">
      <c r="A51">
        <v>806</v>
      </c>
      <c r="B51">
        <v>23800930821</v>
      </c>
      <c r="C51">
        <v>44150</v>
      </c>
      <c r="D51" t="s">
        <v>105</v>
      </c>
    </row>
    <row r="52" spans="1:4" x14ac:dyDescent="0.25">
      <c r="A52">
        <v>806</v>
      </c>
      <c r="B52">
        <v>23800930834</v>
      </c>
      <c r="C52">
        <v>44151</v>
      </c>
      <c r="D52" t="s">
        <v>105</v>
      </c>
    </row>
    <row r="53" spans="1:4" x14ac:dyDescent="0.25">
      <c r="A53">
        <v>806</v>
      </c>
      <c r="B53">
        <v>23800930847</v>
      </c>
      <c r="C53">
        <v>44152</v>
      </c>
      <c r="D53" t="s">
        <v>105</v>
      </c>
    </row>
    <row r="54" spans="1:4" x14ac:dyDescent="0.25">
      <c r="A54">
        <v>806</v>
      </c>
      <c r="B54">
        <v>23800930850</v>
      </c>
      <c r="C54">
        <v>44153</v>
      </c>
      <c r="D54" t="s">
        <v>105</v>
      </c>
    </row>
    <row r="55" spans="1:4" x14ac:dyDescent="0.25">
      <c r="A55">
        <v>806</v>
      </c>
      <c r="B55">
        <v>23800930863</v>
      </c>
      <c r="C55">
        <v>44154</v>
      </c>
      <c r="D55" t="s">
        <v>105</v>
      </c>
    </row>
    <row r="56" spans="1:4" x14ac:dyDescent="0.25">
      <c r="A56">
        <v>806</v>
      </c>
      <c r="B56">
        <v>23800930876</v>
      </c>
      <c r="C56">
        <v>44155</v>
      </c>
      <c r="D56" t="s">
        <v>105</v>
      </c>
    </row>
    <row r="57" spans="1:4" x14ac:dyDescent="0.25">
      <c r="A57">
        <v>806</v>
      </c>
      <c r="B57">
        <v>23800930889</v>
      </c>
      <c r="C57">
        <v>44156</v>
      </c>
      <c r="D57" t="s">
        <v>105</v>
      </c>
    </row>
    <row r="58" spans="1:4" x14ac:dyDescent="0.25">
      <c r="A58">
        <v>806</v>
      </c>
      <c r="B58">
        <v>23800930892</v>
      </c>
      <c r="C58">
        <v>44157</v>
      </c>
      <c r="D58" t="s">
        <v>105</v>
      </c>
    </row>
    <row r="59" spans="1:4" x14ac:dyDescent="0.25">
      <c r="A59">
        <v>806</v>
      </c>
      <c r="B59">
        <v>23800930901</v>
      </c>
      <c r="C59">
        <v>44158</v>
      </c>
      <c r="D59" t="s">
        <v>105</v>
      </c>
    </row>
    <row r="60" spans="1:4" x14ac:dyDescent="0.25">
      <c r="A60">
        <v>806</v>
      </c>
      <c r="B60">
        <v>23800930914</v>
      </c>
      <c r="C60">
        <v>44159</v>
      </c>
      <c r="D60" t="s">
        <v>105</v>
      </c>
    </row>
    <row r="61" spans="1:4" x14ac:dyDescent="0.25">
      <c r="A61">
        <v>806</v>
      </c>
      <c r="B61">
        <v>23800930927</v>
      </c>
      <c r="C61">
        <v>44160</v>
      </c>
      <c r="D61" t="s">
        <v>105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X39"/>
  <sheetViews>
    <sheetView topLeftCell="AK13" workbookViewId="0">
      <selection activeCell="G38" sqref="G38"/>
    </sheetView>
  </sheetViews>
  <sheetFormatPr baseColWidth="10" defaultRowHeight="15" x14ac:dyDescent="0.25"/>
  <cols>
    <col min="2" max="2" width="21.5703125" bestFit="1" customWidth="1"/>
    <col min="3" max="3" width="11" bestFit="1" customWidth="1"/>
    <col min="4" max="4" width="25.140625" bestFit="1" customWidth="1"/>
    <col min="5" max="5" width="18.140625" bestFit="1" customWidth="1"/>
    <col min="6" max="6" width="19.85546875" bestFit="1" customWidth="1"/>
    <col min="7" max="7" width="14.85546875" bestFit="1" customWidth="1"/>
    <col min="8" max="8" width="10.140625" bestFit="1" customWidth="1"/>
    <col min="9" max="9" width="10.7109375" bestFit="1" customWidth="1"/>
    <col min="10" max="10" width="16.42578125" bestFit="1" customWidth="1"/>
    <col min="11" max="11" width="12.5703125" bestFit="1" customWidth="1"/>
    <col min="12" max="12" width="22.140625" bestFit="1" customWidth="1"/>
    <col min="13" max="13" width="19" bestFit="1" customWidth="1"/>
    <col min="14" max="14" width="14" bestFit="1" customWidth="1"/>
    <col min="15" max="15" width="12.5703125" bestFit="1" customWidth="1"/>
    <col min="16" max="16" width="16.5703125" bestFit="1" customWidth="1"/>
    <col min="17" max="17" width="23.5703125" bestFit="1" customWidth="1"/>
    <col min="18" max="18" width="19" bestFit="1" customWidth="1"/>
    <col min="20" max="20" width="14.7109375" bestFit="1" customWidth="1"/>
    <col min="21" max="21" width="16.28515625" bestFit="1" customWidth="1"/>
    <col min="22" max="22" width="20" bestFit="1" customWidth="1"/>
    <col min="23" max="23" width="15.28515625" bestFit="1" customWidth="1"/>
    <col min="24" max="24" width="21.28515625" bestFit="1" customWidth="1"/>
    <col min="25" max="25" width="24" bestFit="1" customWidth="1"/>
    <col min="26" max="26" width="34.42578125" bestFit="1" customWidth="1"/>
    <col min="27" max="27" width="21.42578125" bestFit="1" customWidth="1"/>
    <col min="28" max="28" width="12.7109375" bestFit="1" customWidth="1"/>
    <col min="29" max="29" width="15.42578125" bestFit="1" customWidth="1"/>
    <col min="30" max="30" width="21.85546875" bestFit="1" customWidth="1"/>
    <col min="31" max="31" width="24.5703125" bestFit="1" customWidth="1"/>
    <col min="32" max="32" width="9.7109375" bestFit="1" customWidth="1"/>
    <col min="33" max="33" width="7" bestFit="1" customWidth="1"/>
    <col min="34" max="34" width="5.42578125" bestFit="1" customWidth="1"/>
    <col min="35" max="35" width="10.28515625" bestFit="1" customWidth="1"/>
    <col min="36" max="36" width="20.42578125" bestFit="1" customWidth="1"/>
    <col min="37" max="37" width="16.7109375" bestFit="1" customWidth="1"/>
    <col min="38" max="38" width="11.7109375" bestFit="1" customWidth="1"/>
    <col min="39" max="39" width="18.7109375" bestFit="1" customWidth="1"/>
    <col min="40" max="40" width="13.7109375" bestFit="1" customWidth="1"/>
    <col min="41" max="41" width="12" bestFit="1" customWidth="1"/>
    <col min="42" max="42" width="20.85546875" bestFit="1" customWidth="1"/>
    <col min="43" max="43" width="22.85546875" bestFit="1" customWidth="1"/>
    <col min="44" max="44" width="21.7109375" bestFit="1" customWidth="1"/>
    <col min="45" max="45" width="19.7109375" bestFit="1" customWidth="1"/>
    <col min="46" max="46" width="9.42578125" bestFit="1" customWidth="1"/>
    <col min="47" max="47" width="13.140625" bestFit="1" customWidth="1"/>
    <col min="48" max="48" width="20" bestFit="1" customWidth="1"/>
    <col min="49" max="49" width="9.42578125" bestFit="1" customWidth="1"/>
    <col min="50" max="50" width="10.7109375" bestFit="1" customWidth="1"/>
  </cols>
  <sheetData>
    <row r="1" spans="2:50" x14ac:dyDescent="0.25">
      <c r="B1" t="s">
        <v>22</v>
      </c>
      <c r="C1" t="s">
        <v>23</v>
      </c>
      <c r="D1" t="s">
        <v>24</v>
      </c>
      <c r="E1" t="s">
        <v>25</v>
      </c>
      <c r="F1" t="s">
        <v>26</v>
      </c>
      <c r="G1" t="s">
        <v>27</v>
      </c>
      <c r="H1" t="s">
        <v>28</v>
      </c>
      <c r="I1" t="s">
        <v>29</v>
      </c>
      <c r="J1" t="s">
        <v>30</v>
      </c>
      <c r="K1" t="s">
        <v>31</v>
      </c>
      <c r="L1" t="s">
        <v>32</v>
      </c>
      <c r="M1" t="s">
        <v>33</v>
      </c>
      <c r="N1" t="s">
        <v>34</v>
      </c>
      <c r="O1" t="s">
        <v>35</v>
      </c>
      <c r="P1" t="s">
        <v>36</v>
      </c>
      <c r="Q1" t="s">
        <v>37</v>
      </c>
      <c r="R1" t="s">
        <v>38</v>
      </c>
      <c r="S1" t="s">
        <v>39</v>
      </c>
      <c r="T1" t="s">
        <v>40</v>
      </c>
      <c r="U1" t="s">
        <v>41</v>
      </c>
      <c r="V1" t="s">
        <v>42</v>
      </c>
      <c r="W1" t="s">
        <v>43</v>
      </c>
      <c r="X1" t="s">
        <v>44</v>
      </c>
      <c r="Y1" t="s">
        <v>45</v>
      </c>
      <c r="Z1" t="s">
        <v>46</v>
      </c>
      <c r="AA1" t="s">
        <v>47</v>
      </c>
      <c r="AB1" t="s">
        <v>48</v>
      </c>
      <c r="AC1" t="s">
        <v>49</v>
      </c>
      <c r="AD1" t="s">
        <v>50</v>
      </c>
      <c r="AE1" t="s">
        <v>51</v>
      </c>
      <c r="AF1" t="s">
        <v>52</v>
      </c>
      <c r="AG1" t="s">
        <v>53</v>
      </c>
      <c r="AH1" t="s">
        <v>54</v>
      </c>
      <c r="AI1" t="s">
        <v>55</v>
      </c>
      <c r="AJ1" t="s">
        <v>56</v>
      </c>
      <c r="AK1" t="s">
        <v>57</v>
      </c>
      <c r="AL1" t="s">
        <v>58</v>
      </c>
      <c r="AM1" t="s">
        <v>59</v>
      </c>
      <c r="AN1" t="s">
        <v>60</v>
      </c>
      <c r="AO1" t="s">
        <v>61</v>
      </c>
      <c r="AP1" t="s">
        <v>62</v>
      </c>
      <c r="AQ1" t="s">
        <v>63</v>
      </c>
      <c r="AR1" t="s">
        <v>64</v>
      </c>
      <c r="AS1" t="s">
        <v>65</v>
      </c>
      <c r="AT1" t="s">
        <v>66</v>
      </c>
      <c r="AU1" t="s">
        <v>67</v>
      </c>
      <c r="AV1" t="s">
        <v>68</v>
      </c>
      <c r="AW1" t="s">
        <v>69</v>
      </c>
      <c r="AX1" t="s">
        <v>70</v>
      </c>
    </row>
    <row r="2" spans="2:50" x14ac:dyDescent="0.25">
      <c r="B2">
        <f>PANAL!A4</f>
        <v>806</v>
      </c>
      <c r="C2">
        <f>PANAL!B4</f>
        <v>1</v>
      </c>
      <c r="D2" t="str">
        <f>PANAL!E4</f>
        <v>METREPAY-ELECTROCENTER</v>
      </c>
      <c r="E2" t="str">
        <f>PANAL!D4</f>
        <v>GRUPO IMPULSO S.A</v>
      </c>
      <c r="F2">
        <v>45</v>
      </c>
      <c r="G2">
        <v>3</v>
      </c>
      <c r="H2">
        <v>7</v>
      </c>
      <c r="I2" s="23" t="str">
        <f>PANAL!C4</f>
        <v>80084009-7</v>
      </c>
      <c r="J2">
        <v>0</v>
      </c>
      <c r="M2">
        <v>50</v>
      </c>
      <c r="N2">
        <v>1</v>
      </c>
      <c r="R2">
        <v>0</v>
      </c>
      <c r="T2">
        <f>PANAL!Y4</f>
        <v>8062</v>
      </c>
      <c r="U2" t="str">
        <f>PANAL!R4</f>
        <v>GRUPO IMPULSO S.A</v>
      </c>
      <c r="V2" t="str">
        <f>PANAL!S4</f>
        <v>ALE RACHID</v>
      </c>
      <c r="W2">
        <v>46</v>
      </c>
      <c r="X2">
        <v>1</v>
      </c>
      <c r="Y2">
        <f>PANAL!T4</f>
        <v>1561511</v>
      </c>
      <c r="Z2" t="str">
        <f>PANAL!U4</f>
        <v>GENERAL SANTOS 588</v>
      </c>
      <c r="AA2" t="str">
        <f>PANAL!V4</f>
        <v>09747230469</v>
      </c>
      <c r="AB2" t="s">
        <v>71</v>
      </c>
      <c r="AC2" t="s">
        <v>71</v>
      </c>
      <c r="AD2" s="27">
        <v>1</v>
      </c>
      <c r="AE2" s="27">
        <v>1</v>
      </c>
      <c r="AF2" t="s">
        <v>71</v>
      </c>
      <c r="AG2">
        <f>PANAL!$U$2</f>
        <v>238</v>
      </c>
      <c r="AH2">
        <f>PANAL!$S$2</f>
        <v>0</v>
      </c>
      <c r="AI2">
        <f>PANAL!Z4</f>
        <v>33</v>
      </c>
      <c r="AJ2">
        <f>PANAL!AA4</f>
        <v>1</v>
      </c>
      <c r="AK2">
        <v>36</v>
      </c>
      <c r="AL2">
        <v>2</v>
      </c>
      <c r="AM2">
        <v>40</v>
      </c>
      <c r="AN2">
        <f>IF(PANAL!L4="CORRIENTE",1,IF(PANAL!L4="AHORRO",2,9999))</f>
        <v>2</v>
      </c>
      <c r="AO2" s="28">
        <f>PANAL!M4</f>
        <v>5782675</v>
      </c>
      <c r="AP2">
        <v>6</v>
      </c>
      <c r="AQ2">
        <v>9</v>
      </c>
      <c r="AS2">
        <v>1</v>
      </c>
      <c r="AT2">
        <v>0</v>
      </c>
      <c r="AU2">
        <v>0</v>
      </c>
      <c r="AW2" t="s">
        <v>130</v>
      </c>
      <c r="AX2" t="s">
        <v>73</v>
      </c>
    </row>
    <row r="3" spans="2:50" x14ac:dyDescent="0.25">
      <c r="B3">
        <f>PANAL!A5</f>
        <v>806</v>
      </c>
      <c r="C3">
        <f>PANAL!B5</f>
        <v>2</v>
      </c>
      <c r="D3" t="str">
        <f>PANAL!E5</f>
        <v>METREPAY-UCOM</v>
      </c>
      <c r="E3" t="str">
        <f>PANAL!D5</f>
        <v>GRUPO IMPULSO S.A</v>
      </c>
      <c r="F3">
        <v>45</v>
      </c>
      <c r="G3">
        <v>3</v>
      </c>
      <c r="H3">
        <v>7</v>
      </c>
      <c r="I3" s="23" t="str">
        <f>PANAL!C5</f>
        <v>80084009-7</v>
      </c>
      <c r="J3">
        <v>0</v>
      </c>
      <c r="M3">
        <v>50</v>
      </c>
      <c r="N3">
        <v>1</v>
      </c>
      <c r="R3">
        <v>0</v>
      </c>
      <c r="T3">
        <f>PANAL!Y5</f>
        <v>8062</v>
      </c>
      <c r="U3" t="str">
        <f>PANAL!R5</f>
        <v>GRUPO IMPULSO S.A</v>
      </c>
      <c r="V3" t="str">
        <f>PANAL!S5</f>
        <v>ALE RACHID</v>
      </c>
      <c r="W3">
        <v>46</v>
      </c>
      <c r="X3">
        <v>1</v>
      </c>
      <c r="Y3">
        <f>PANAL!T5</f>
        <v>1561511</v>
      </c>
      <c r="Z3" t="str">
        <f>PANAL!U5</f>
        <v>GENERAL SANTOS 588</v>
      </c>
      <c r="AA3" t="str">
        <f>PANAL!V5</f>
        <v>09747230469</v>
      </c>
      <c r="AB3" t="s">
        <v>71</v>
      </c>
      <c r="AC3" t="s">
        <v>71</v>
      </c>
      <c r="AD3" s="27">
        <v>1</v>
      </c>
      <c r="AE3" s="27">
        <v>1</v>
      </c>
      <c r="AF3" t="s">
        <v>71</v>
      </c>
      <c r="AG3">
        <f>PANAL!$U$2</f>
        <v>238</v>
      </c>
      <c r="AH3">
        <f>PANAL!$S$2</f>
        <v>0</v>
      </c>
      <c r="AI3">
        <f>PANAL!Z5</f>
        <v>33</v>
      </c>
      <c r="AJ3">
        <f>PANAL!AA5</f>
        <v>1</v>
      </c>
      <c r="AK3">
        <v>36</v>
      </c>
      <c r="AL3">
        <v>2</v>
      </c>
      <c r="AM3">
        <v>40</v>
      </c>
      <c r="AN3">
        <f>IF(PANAL!L5="CORRIENTE",1,IF(PANAL!L5="AHORRO",2,9999))</f>
        <v>2</v>
      </c>
      <c r="AO3" s="28">
        <f>PANAL!M5</f>
        <v>5782675</v>
      </c>
      <c r="AP3">
        <v>6</v>
      </c>
      <c r="AQ3">
        <v>9</v>
      </c>
      <c r="AS3">
        <v>1</v>
      </c>
      <c r="AT3">
        <v>0</v>
      </c>
      <c r="AU3">
        <v>0</v>
      </c>
      <c r="AW3" t="s">
        <v>130</v>
      </c>
      <c r="AX3" t="s">
        <v>73</v>
      </c>
    </row>
    <row r="4" spans="2:50" x14ac:dyDescent="0.25">
      <c r="B4">
        <f>PANAL!A6</f>
        <v>806</v>
      </c>
      <c r="C4">
        <f>PANAL!B6</f>
        <v>3</v>
      </c>
      <c r="D4" t="str">
        <f>PANAL!E6</f>
        <v>METREPAY-OLIMPIA</v>
      </c>
      <c r="E4" t="str">
        <f>PANAL!D6</f>
        <v>GRUPO IMPULSO S.A</v>
      </c>
      <c r="F4">
        <v>45</v>
      </c>
      <c r="G4">
        <v>3</v>
      </c>
      <c r="H4">
        <v>7</v>
      </c>
      <c r="I4" s="23" t="str">
        <f>PANAL!C6</f>
        <v>80084009-7</v>
      </c>
      <c r="J4">
        <v>0</v>
      </c>
      <c r="M4">
        <v>50</v>
      </c>
      <c r="N4">
        <v>1</v>
      </c>
      <c r="R4">
        <v>0</v>
      </c>
      <c r="T4">
        <f>PANAL!Y6</f>
        <v>8062</v>
      </c>
      <c r="U4" t="str">
        <f>PANAL!R6</f>
        <v>GRUPO IMPULSO S.A</v>
      </c>
      <c r="V4" t="str">
        <f>PANAL!S6</f>
        <v>ALE RACHID</v>
      </c>
      <c r="W4">
        <v>46</v>
      </c>
      <c r="X4">
        <v>1</v>
      </c>
      <c r="Y4">
        <f>PANAL!T6</f>
        <v>1561511</v>
      </c>
      <c r="Z4" t="str">
        <f>PANAL!U6</f>
        <v>GENERAL SANTOS 588</v>
      </c>
      <c r="AA4" t="str">
        <f>PANAL!V6</f>
        <v>09747230469</v>
      </c>
      <c r="AB4" t="s">
        <v>71</v>
      </c>
      <c r="AC4" t="s">
        <v>71</v>
      </c>
      <c r="AD4" s="27">
        <v>1</v>
      </c>
      <c r="AE4" s="27">
        <v>1</v>
      </c>
      <c r="AF4" t="s">
        <v>71</v>
      </c>
      <c r="AG4">
        <f>PANAL!$U$2</f>
        <v>238</v>
      </c>
      <c r="AH4">
        <f>PANAL!$S$2</f>
        <v>0</v>
      </c>
      <c r="AI4">
        <f>PANAL!Z6</f>
        <v>33</v>
      </c>
      <c r="AJ4">
        <f>PANAL!AA6</f>
        <v>1</v>
      </c>
      <c r="AK4">
        <v>36</v>
      </c>
      <c r="AL4">
        <v>2</v>
      </c>
      <c r="AM4">
        <v>40</v>
      </c>
      <c r="AN4">
        <f>IF(PANAL!L6="CORRIENTE",1,IF(PANAL!L6="AHORRO",2,9999))</f>
        <v>2</v>
      </c>
      <c r="AO4" s="28">
        <f>PANAL!M6</f>
        <v>5782675</v>
      </c>
      <c r="AP4">
        <v>6</v>
      </c>
      <c r="AQ4">
        <v>9</v>
      </c>
      <c r="AS4">
        <v>1</v>
      </c>
      <c r="AT4">
        <v>0</v>
      </c>
      <c r="AU4">
        <v>0</v>
      </c>
      <c r="AW4" t="s">
        <v>130</v>
      </c>
      <c r="AX4" t="s">
        <v>73</v>
      </c>
    </row>
    <row r="5" spans="2:50" x14ac:dyDescent="0.25">
      <c r="B5">
        <f>PANAL!A7</f>
        <v>806</v>
      </c>
      <c r="C5">
        <f>PANAL!B7</f>
        <v>4</v>
      </c>
      <c r="D5" t="str">
        <f>PANAL!E7</f>
        <v>METREPAY-MONITAL</v>
      </c>
      <c r="E5" t="str">
        <f>PANAL!D7</f>
        <v>GRUPO IMPULSO S.A</v>
      </c>
      <c r="F5">
        <v>45</v>
      </c>
      <c r="G5">
        <v>3</v>
      </c>
      <c r="H5">
        <v>7</v>
      </c>
      <c r="I5" s="23" t="str">
        <f>PANAL!C7</f>
        <v>80084009-7</v>
      </c>
      <c r="J5">
        <v>0</v>
      </c>
      <c r="M5">
        <v>50</v>
      </c>
      <c r="N5">
        <v>1</v>
      </c>
      <c r="R5">
        <v>0</v>
      </c>
      <c r="T5">
        <f>PANAL!Y7</f>
        <v>8062</v>
      </c>
      <c r="U5" t="str">
        <f>PANAL!R7</f>
        <v>GRUPO IMPULSO S.A</v>
      </c>
      <c r="V5" t="str">
        <f>PANAL!S7</f>
        <v>ALE RACHID</v>
      </c>
      <c r="W5">
        <v>46</v>
      </c>
      <c r="X5">
        <v>1</v>
      </c>
      <c r="Y5">
        <f>PANAL!T7</f>
        <v>1561511</v>
      </c>
      <c r="Z5" t="str">
        <f>PANAL!U7</f>
        <v>GENERAL SANTOS 588</v>
      </c>
      <c r="AA5" t="str">
        <f>PANAL!V7</f>
        <v>09747230469</v>
      </c>
      <c r="AB5" t="s">
        <v>71</v>
      </c>
      <c r="AC5" t="s">
        <v>71</v>
      </c>
      <c r="AD5" s="27">
        <v>1</v>
      </c>
      <c r="AE5" s="27">
        <v>1</v>
      </c>
      <c r="AF5" t="s">
        <v>71</v>
      </c>
      <c r="AG5">
        <f>PANAL!$U$2</f>
        <v>238</v>
      </c>
      <c r="AH5">
        <f>PANAL!$S$2</f>
        <v>0</v>
      </c>
      <c r="AI5">
        <f>PANAL!Z7</f>
        <v>33</v>
      </c>
      <c r="AJ5">
        <f>PANAL!AA7</f>
        <v>1</v>
      </c>
      <c r="AK5">
        <v>36</v>
      </c>
      <c r="AL5">
        <v>2</v>
      </c>
      <c r="AM5">
        <v>40</v>
      </c>
      <c r="AN5">
        <f>IF(PANAL!L7="CORRIENTE",1,IF(PANAL!L7="AHORRO",2,9999))</f>
        <v>2</v>
      </c>
      <c r="AO5" s="28">
        <f>PANAL!M7</f>
        <v>5782675</v>
      </c>
      <c r="AP5">
        <v>6</v>
      </c>
      <c r="AQ5">
        <v>9</v>
      </c>
      <c r="AS5">
        <v>1</v>
      </c>
      <c r="AT5">
        <v>0</v>
      </c>
      <c r="AU5">
        <v>0</v>
      </c>
      <c r="AW5" t="s">
        <v>130</v>
      </c>
      <c r="AX5" t="s">
        <v>73</v>
      </c>
    </row>
    <row r="6" spans="2:50" x14ac:dyDescent="0.25">
      <c r="B6">
        <f>PANAL!A8</f>
        <v>806</v>
      </c>
      <c r="C6">
        <f>PANAL!B8</f>
        <v>5</v>
      </c>
      <c r="D6" t="str">
        <f>PANAL!E8</f>
        <v>METREPAY-ASEY</v>
      </c>
      <c r="E6" t="str">
        <f>PANAL!D8</f>
        <v>GRUPO IMPULSO S.A</v>
      </c>
      <c r="F6">
        <v>45</v>
      </c>
      <c r="G6">
        <v>3</v>
      </c>
      <c r="H6">
        <v>7</v>
      </c>
      <c r="I6" s="23" t="str">
        <f>PANAL!C8</f>
        <v>80084009-7</v>
      </c>
      <c r="J6">
        <v>0</v>
      </c>
      <c r="M6">
        <v>50</v>
      </c>
      <c r="N6">
        <v>1</v>
      </c>
      <c r="R6">
        <v>0</v>
      </c>
      <c r="T6">
        <f>PANAL!Y8</f>
        <v>8062</v>
      </c>
      <c r="U6" t="str">
        <f>PANAL!R8</f>
        <v>GRUPO IMPULSO S.A</v>
      </c>
      <c r="V6" t="str">
        <f>PANAL!S8</f>
        <v>ALE RACHID</v>
      </c>
      <c r="W6">
        <v>46</v>
      </c>
      <c r="X6">
        <v>1</v>
      </c>
      <c r="Y6">
        <f>PANAL!T8</f>
        <v>1561511</v>
      </c>
      <c r="Z6" t="str">
        <f>PANAL!U8</f>
        <v>GENERAL SANTOS 588</v>
      </c>
      <c r="AA6" t="str">
        <f>PANAL!V8</f>
        <v>09747230469</v>
      </c>
      <c r="AB6" t="s">
        <v>71</v>
      </c>
      <c r="AC6" t="s">
        <v>71</v>
      </c>
      <c r="AD6" s="27">
        <v>1</v>
      </c>
      <c r="AE6" s="27">
        <v>1</v>
      </c>
      <c r="AF6" t="s">
        <v>71</v>
      </c>
      <c r="AG6">
        <f>PANAL!$U$2</f>
        <v>238</v>
      </c>
      <c r="AH6">
        <f>PANAL!$S$2</f>
        <v>0</v>
      </c>
      <c r="AI6">
        <f>PANAL!Z8</f>
        <v>33</v>
      </c>
      <c r="AJ6">
        <f>PANAL!AA8</f>
        <v>1</v>
      </c>
      <c r="AK6">
        <v>36</v>
      </c>
      <c r="AL6">
        <v>2</v>
      </c>
      <c r="AM6">
        <v>40</v>
      </c>
      <c r="AN6">
        <f>IF(PANAL!L8="CORRIENTE",1,IF(PANAL!L8="AHORRO",2,9999))</f>
        <v>2</v>
      </c>
      <c r="AO6" s="28">
        <f>PANAL!M8</f>
        <v>5782675</v>
      </c>
      <c r="AP6">
        <v>6</v>
      </c>
      <c r="AQ6">
        <v>9</v>
      </c>
      <c r="AS6">
        <v>1</v>
      </c>
      <c r="AT6">
        <v>0</v>
      </c>
      <c r="AU6">
        <v>0</v>
      </c>
      <c r="AW6" t="s">
        <v>130</v>
      </c>
      <c r="AX6" t="s">
        <v>73</v>
      </c>
    </row>
    <row r="7" spans="2:50" x14ac:dyDescent="0.25">
      <c r="B7">
        <f>PANAL!A9</f>
        <v>806</v>
      </c>
      <c r="C7">
        <f>PANAL!B9</f>
        <v>6</v>
      </c>
      <c r="D7" t="str">
        <f>PANAL!E9</f>
        <v>METREPAY-COMPUMARKET</v>
      </c>
      <c r="E7" t="str">
        <f>PANAL!D9</f>
        <v>GRUPO IMPULSO S.A</v>
      </c>
      <c r="F7">
        <v>45</v>
      </c>
      <c r="G7">
        <v>3</v>
      </c>
      <c r="H7">
        <v>7</v>
      </c>
      <c r="I7" s="23" t="str">
        <f>PANAL!C9</f>
        <v>80084009-7</v>
      </c>
      <c r="J7">
        <v>0</v>
      </c>
      <c r="M7">
        <v>50</v>
      </c>
      <c r="N7">
        <v>1</v>
      </c>
      <c r="R7">
        <v>0</v>
      </c>
      <c r="T7">
        <f>PANAL!Y9</f>
        <v>8062</v>
      </c>
      <c r="U7" t="str">
        <f>PANAL!R9</f>
        <v>GRUPO IMPULSO S.A</v>
      </c>
      <c r="V7" t="str">
        <f>PANAL!S9</f>
        <v>ALE RACHID</v>
      </c>
      <c r="W7">
        <v>46</v>
      </c>
      <c r="X7">
        <v>1</v>
      </c>
      <c r="Y7">
        <f>PANAL!T9</f>
        <v>1561511</v>
      </c>
      <c r="Z7" t="str">
        <f>PANAL!U9</f>
        <v>GENERAL SANTOS 588</v>
      </c>
      <c r="AA7" t="str">
        <f>PANAL!V9</f>
        <v>09747230469</v>
      </c>
      <c r="AB7" t="s">
        <v>71</v>
      </c>
      <c r="AC7" t="s">
        <v>71</v>
      </c>
      <c r="AD7" s="27">
        <v>1</v>
      </c>
      <c r="AE7" s="27">
        <v>1</v>
      </c>
      <c r="AF7" t="s">
        <v>71</v>
      </c>
      <c r="AG7">
        <f>PANAL!$U$2</f>
        <v>238</v>
      </c>
      <c r="AH7">
        <f>PANAL!$S$2</f>
        <v>0</v>
      </c>
      <c r="AI7">
        <f>PANAL!Z9</f>
        <v>33</v>
      </c>
      <c r="AJ7">
        <f>PANAL!AA9</f>
        <v>1</v>
      </c>
      <c r="AK7">
        <v>36</v>
      </c>
      <c r="AL7">
        <v>2</v>
      </c>
      <c r="AM7">
        <v>40</v>
      </c>
      <c r="AN7">
        <f>IF(PANAL!L9="CORRIENTE",1,IF(PANAL!L9="AHORRO",2,9999))</f>
        <v>2</v>
      </c>
      <c r="AO7" s="28">
        <f>PANAL!M9</f>
        <v>5782675</v>
      </c>
      <c r="AP7">
        <v>6</v>
      </c>
      <c r="AQ7">
        <v>9</v>
      </c>
      <c r="AS7">
        <v>1</v>
      </c>
      <c r="AT7">
        <v>0</v>
      </c>
      <c r="AU7">
        <v>0</v>
      </c>
      <c r="AW7" t="s">
        <v>130</v>
      </c>
      <c r="AX7" t="s">
        <v>73</v>
      </c>
    </row>
    <row r="8" spans="2:50" x14ac:dyDescent="0.25">
      <c r="B8">
        <f>PANAL!A10</f>
        <v>806</v>
      </c>
      <c r="C8">
        <f>PANAL!B10</f>
        <v>7</v>
      </c>
      <c r="D8" t="str">
        <f>PANAL!E10</f>
        <v>METREPAY-SISTEMAS CADI</v>
      </c>
      <c r="E8" t="str">
        <f>PANAL!D10</f>
        <v>GRUPO IMPULSO S.A</v>
      </c>
      <c r="F8">
        <v>45</v>
      </c>
      <c r="G8">
        <v>3</v>
      </c>
      <c r="H8">
        <v>7</v>
      </c>
      <c r="I8" s="23" t="str">
        <f>PANAL!C10</f>
        <v>80084009-7</v>
      </c>
      <c r="J8">
        <v>0</v>
      </c>
      <c r="M8">
        <v>50</v>
      </c>
      <c r="N8">
        <v>1</v>
      </c>
      <c r="R8">
        <v>0</v>
      </c>
      <c r="T8">
        <f>PANAL!Y10</f>
        <v>8062</v>
      </c>
      <c r="U8" t="str">
        <f>PANAL!R10</f>
        <v>GRUPO IMPULSO S.A</v>
      </c>
      <c r="V8" t="str">
        <f>PANAL!S10</f>
        <v>ALE RACHID</v>
      </c>
      <c r="W8">
        <v>46</v>
      </c>
      <c r="X8">
        <v>1</v>
      </c>
      <c r="Y8">
        <f>PANAL!T10</f>
        <v>1561511</v>
      </c>
      <c r="Z8" t="str">
        <f>PANAL!U10</f>
        <v>GENERAL SANTOS 588</v>
      </c>
      <c r="AA8" t="str">
        <f>PANAL!V10</f>
        <v>09747230469</v>
      </c>
      <c r="AB8" t="s">
        <v>71</v>
      </c>
      <c r="AC8" t="s">
        <v>71</v>
      </c>
      <c r="AD8" s="27">
        <v>1</v>
      </c>
      <c r="AE8" s="27">
        <v>1</v>
      </c>
      <c r="AF8" t="s">
        <v>71</v>
      </c>
      <c r="AG8">
        <f>PANAL!$U$2</f>
        <v>238</v>
      </c>
      <c r="AH8">
        <f>PANAL!$S$2</f>
        <v>0</v>
      </c>
      <c r="AI8">
        <f>PANAL!Z10</f>
        <v>33</v>
      </c>
      <c r="AJ8">
        <f>PANAL!AA10</f>
        <v>1</v>
      </c>
      <c r="AK8">
        <v>36</v>
      </c>
      <c r="AL8">
        <v>2</v>
      </c>
      <c r="AM8">
        <v>40</v>
      </c>
      <c r="AN8">
        <f>IF(PANAL!L10="CORRIENTE",1,IF(PANAL!L10="AHORRO",2,9999))</f>
        <v>2</v>
      </c>
      <c r="AO8" s="28">
        <f>PANAL!M10</f>
        <v>5782675</v>
      </c>
      <c r="AP8">
        <v>6</v>
      </c>
      <c r="AQ8">
        <v>9</v>
      </c>
      <c r="AS8">
        <v>1</v>
      </c>
      <c r="AT8">
        <v>0</v>
      </c>
      <c r="AU8">
        <v>0</v>
      </c>
      <c r="AW8" t="s">
        <v>130</v>
      </c>
      <c r="AX8" t="s">
        <v>73</v>
      </c>
    </row>
    <row r="9" spans="2:50" x14ac:dyDescent="0.25">
      <c r="B9">
        <f>PANAL!A11</f>
        <v>806</v>
      </c>
      <c r="C9">
        <f>PANAL!B11</f>
        <v>8</v>
      </c>
      <c r="D9" t="str">
        <f>PANAL!E11</f>
        <v>METREPAY-SARA COM</v>
      </c>
      <c r="E9" t="str">
        <f>PANAL!D11</f>
        <v>GRUPO IMPULSO S.A</v>
      </c>
      <c r="F9">
        <v>45</v>
      </c>
      <c r="G9">
        <v>3</v>
      </c>
      <c r="H9">
        <v>7</v>
      </c>
      <c r="I9" s="23" t="str">
        <f>PANAL!C11</f>
        <v>80084009-7</v>
      </c>
      <c r="J9">
        <v>0</v>
      </c>
      <c r="M9">
        <v>50</v>
      </c>
      <c r="N9">
        <v>1</v>
      </c>
      <c r="R9">
        <v>0</v>
      </c>
      <c r="T9">
        <f>PANAL!Y11</f>
        <v>8062</v>
      </c>
      <c r="U9" t="str">
        <f>PANAL!R11</f>
        <v>GRUPO IMPULSO S.A</v>
      </c>
      <c r="V9" t="str">
        <f>PANAL!S11</f>
        <v>ALE RACHID</v>
      </c>
      <c r="W9">
        <v>46</v>
      </c>
      <c r="X9">
        <v>1</v>
      </c>
      <c r="Y9">
        <f>PANAL!T11</f>
        <v>1561511</v>
      </c>
      <c r="Z9" t="str">
        <f>PANAL!U11</f>
        <v>GENERAL SANTOS 588</v>
      </c>
      <c r="AA9" t="str">
        <f>PANAL!V11</f>
        <v>09747230469</v>
      </c>
      <c r="AB9" t="s">
        <v>71</v>
      </c>
      <c r="AC9" t="s">
        <v>71</v>
      </c>
      <c r="AD9" s="27">
        <v>1</v>
      </c>
      <c r="AE9" s="27">
        <v>1</v>
      </c>
      <c r="AF9" t="s">
        <v>71</v>
      </c>
      <c r="AG9">
        <f>PANAL!$U$2</f>
        <v>238</v>
      </c>
      <c r="AH9">
        <f>PANAL!$S$2</f>
        <v>0</v>
      </c>
      <c r="AI9">
        <f>PANAL!Z11</f>
        <v>33</v>
      </c>
      <c r="AJ9">
        <f>PANAL!AA11</f>
        <v>1</v>
      </c>
      <c r="AK9">
        <v>36</v>
      </c>
      <c r="AL9">
        <v>2</v>
      </c>
      <c r="AM9">
        <v>40</v>
      </c>
      <c r="AN9">
        <f>IF(PANAL!L11="CORRIENTE",1,IF(PANAL!L11="AHORRO",2,9999))</f>
        <v>2</v>
      </c>
      <c r="AO9" s="28">
        <f>PANAL!M11</f>
        <v>5782675</v>
      </c>
      <c r="AP9">
        <v>6</v>
      </c>
      <c r="AQ9">
        <v>9</v>
      </c>
      <c r="AS9">
        <v>1</v>
      </c>
      <c r="AT9">
        <v>0</v>
      </c>
      <c r="AU9">
        <v>0</v>
      </c>
      <c r="AW9" t="s">
        <v>130</v>
      </c>
      <c r="AX9" t="s">
        <v>73</v>
      </c>
    </row>
    <row r="10" spans="2:50" x14ac:dyDescent="0.25">
      <c r="B10">
        <f>PANAL!A12</f>
        <v>806</v>
      </c>
      <c r="C10">
        <f>PANAL!B12</f>
        <v>9</v>
      </c>
      <c r="D10" t="str">
        <f>PANAL!E12</f>
        <v>METREPAY-ZENTCODE</v>
      </c>
      <c r="E10" t="str">
        <f>PANAL!D12</f>
        <v>GRUPO IMPULSO S.A</v>
      </c>
      <c r="F10">
        <v>45</v>
      </c>
      <c r="G10">
        <v>3</v>
      </c>
      <c r="H10">
        <v>7</v>
      </c>
      <c r="I10" s="23" t="str">
        <f>PANAL!C12</f>
        <v>80084009-7</v>
      </c>
      <c r="J10">
        <v>0</v>
      </c>
      <c r="M10">
        <v>50</v>
      </c>
      <c r="N10">
        <v>1</v>
      </c>
      <c r="R10">
        <v>0</v>
      </c>
      <c r="T10">
        <f>PANAL!Y12</f>
        <v>8062</v>
      </c>
      <c r="U10" t="str">
        <f>PANAL!R12</f>
        <v>GRUPO IMPULSO S.A</v>
      </c>
      <c r="V10" t="str">
        <f>PANAL!S12</f>
        <v>ALE RACHID</v>
      </c>
      <c r="W10">
        <v>46</v>
      </c>
      <c r="X10">
        <v>1</v>
      </c>
      <c r="Y10">
        <f>PANAL!T12</f>
        <v>1561511</v>
      </c>
      <c r="Z10" t="str">
        <f>PANAL!U12</f>
        <v>GENERAL SANTOS 588</v>
      </c>
      <c r="AA10" t="str">
        <f>PANAL!V12</f>
        <v>09747230469</v>
      </c>
      <c r="AB10" t="s">
        <v>71</v>
      </c>
      <c r="AC10" t="s">
        <v>71</v>
      </c>
      <c r="AD10" s="27">
        <v>1</v>
      </c>
      <c r="AE10" s="27">
        <v>1</v>
      </c>
      <c r="AF10" t="s">
        <v>71</v>
      </c>
      <c r="AG10">
        <f>PANAL!$U$2</f>
        <v>238</v>
      </c>
      <c r="AH10">
        <f>PANAL!$S$2</f>
        <v>0</v>
      </c>
      <c r="AI10">
        <f>PANAL!Z12</f>
        <v>33</v>
      </c>
      <c r="AJ10">
        <f>PANAL!AA12</f>
        <v>1</v>
      </c>
      <c r="AK10">
        <v>36</v>
      </c>
      <c r="AL10">
        <v>2</v>
      </c>
      <c r="AM10">
        <v>40</v>
      </c>
      <c r="AN10">
        <f>IF(PANAL!L12="CORRIENTE",1,IF(PANAL!L12="AHORRO",2,9999))</f>
        <v>2</v>
      </c>
      <c r="AO10" s="28">
        <f>PANAL!M12</f>
        <v>5782675</v>
      </c>
      <c r="AP10">
        <v>6</v>
      </c>
      <c r="AQ10">
        <v>9</v>
      </c>
      <c r="AS10">
        <v>1</v>
      </c>
      <c r="AT10">
        <v>0</v>
      </c>
      <c r="AU10">
        <v>0</v>
      </c>
      <c r="AW10" t="s">
        <v>130</v>
      </c>
      <c r="AX10" t="s">
        <v>73</v>
      </c>
    </row>
    <row r="11" spans="2:50" x14ac:dyDescent="0.25">
      <c r="B11">
        <f>PANAL!A13</f>
        <v>806</v>
      </c>
      <c r="C11">
        <f>PANAL!B13</f>
        <v>10</v>
      </c>
      <c r="D11" t="str">
        <f>PANAL!E13</f>
        <v>METREPAY-RECTORA</v>
      </c>
      <c r="E11" t="str">
        <f>PANAL!D13</f>
        <v>GRUPO IMPULSO S.A</v>
      </c>
      <c r="F11">
        <v>45</v>
      </c>
      <c r="G11">
        <v>3</v>
      </c>
      <c r="H11">
        <v>7</v>
      </c>
      <c r="I11" s="23" t="str">
        <f>PANAL!C13</f>
        <v>80084009-7</v>
      </c>
      <c r="J11">
        <v>0</v>
      </c>
      <c r="M11">
        <v>50</v>
      </c>
      <c r="N11">
        <v>1</v>
      </c>
      <c r="R11">
        <v>0</v>
      </c>
      <c r="T11">
        <f>PANAL!Y13</f>
        <v>8062</v>
      </c>
      <c r="U11" t="str">
        <f>PANAL!R13</f>
        <v>GRUPO IMPULSO S.A</v>
      </c>
      <c r="V11" t="str">
        <f>PANAL!S13</f>
        <v>ALE RACHID</v>
      </c>
      <c r="W11">
        <v>46</v>
      </c>
      <c r="X11">
        <v>1</v>
      </c>
      <c r="Y11">
        <f>PANAL!T13</f>
        <v>1561511</v>
      </c>
      <c r="Z11" t="str">
        <f>PANAL!U13</f>
        <v>GENERAL SANTOS 588</v>
      </c>
      <c r="AA11" t="str">
        <f>PANAL!V13</f>
        <v>09747230469</v>
      </c>
      <c r="AB11" t="s">
        <v>71</v>
      </c>
      <c r="AC11" t="s">
        <v>71</v>
      </c>
      <c r="AD11" s="27">
        <v>1</v>
      </c>
      <c r="AE11" s="27">
        <v>1</v>
      </c>
      <c r="AF11" t="s">
        <v>71</v>
      </c>
      <c r="AG11">
        <f>PANAL!$U$2</f>
        <v>238</v>
      </c>
      <c r="AH11">
        <f>PANAL!$S$2</f>
        <v>0</v>
      </c>
      <c r="AI11">
        <f>PANAL!Z13</f>
        <v>33</v>
      </c>
      <c r="AJ11">
        <f>PANAL!AA13</f>
        <v>1</v>
      </c>
      <c r="AK11">
        <v>36</v>
      </c>
      <c r="AL11">
        <v>2</v>
      </c>
      <c r="AM11">
        <v>40</v>
      </c>
      <c r="AN11">
        <f>IF(PANAL!L13="CORRIENTE",1,IF(PANAL!L13="AHORRO",2,9999))</f>
        <v>2</v>
      </c>
      <c r="AO11" s="28">
        <f>PANAL!M13</f>
        <v>5782675</v>
      </c>
      <c r="AP11">
        <v>6</v>
      </c>
      <c r="AQ11">
        <v>9</v>
      </c>
      <c r="AS11">
        <v>1</v>
      </c>
      <c r="AT11">
        <v>0</v>
      </c>
      <c r="AU11">
        <v>0</v>
      </c>
      <c r="AW11" t="s">
        <v>130</v>
      </c>
      <c r="AX11" t="s">
        <v>73</v>
      </c>
    </row>
    <row r="12" spans="2:50" x14ac:dyDescent="0.25">
      <c r="B12">
        <f>PANAL!A14</f>
        <v>806</v>
      </c>
      <c r="C12">
        <f>PANAL!B14</f>
        <v>11</v>
      </c>
      <c r="D12" t="str">
        <f>PANAL!E14</f>
        <v>METREPAY-SKYCOP</v>
      </c>
      <c r="E12" t="str">
        <f>PANAL!D14</f>
        <v>GRUPO IMPULSO S.A</v>
      </c>
      <c r="F12">
        <v>45</v>
      </c>
      <c r="G12">
        <v>3</v>
      </c>
      <c r="H12">
        <v>7</v>
      </c>
      <c r="I12" s="23" t="str">
        <f>PANAL!C14</f>
        <v>80084009-7</v>
      </c>
      <c r="J12">
        <v>0</v>
      </c>
      <c r="M12">
        <v>50</v>
      </c>
      <c r="N12">
        <v>1</v>
      </c>
      <c r="R12">
        <v>0</v>
      </c>
      <c r="T12">
        <f>PANAL!Y14</f>
        <v>8062</v>
      </c>
      <c r="U12" t="str">
        <f>PANAL!R14</f>
        <v>GRUPO IMPULSO S.A</v>
      </c>
      <c r="V12" t="str">
        <f>PANAL!S14</f>
        <v>ALE RACHID</v>
      </c>
      <c r="W12">
        <v>46</v>
      </c>
      <c r="X12">
        <v>1</v>
      </c>
      <c r="Y12">
        <f>PANAL!T14</f>
        <v>1561511</v>
      </c>
      <c r="Z12" t="str">
        <f>PANAL!U14</f>
        <v>GENERAL SANTOS 588</v>
      </c>
      <c r="AA12" t="str">
        <f>PANAL!V14</f>
        <v>09747230469</v>
      </c>
      <c r="AB12" t="s">
        <v>71</v>
      </c>
      <c r="AC12" t="s">
        <v>71</v>
      </c>
      <c r="AD12" s="27">
        <v>1</v>
      </c>
      <c r="AE12" s="27">
        <v>1</v>
      </c>
      <c r="AF12" t="s">
        <v>71</v>
      </c>
      <c r="AG12">
        <f>PANAL!$U$2</f>
        <v>238</v>
      </c>
      <c r="AH12">
        <f>PANAL!$S$2</f>
        <v>0</v>
      </c>
      <c r="AI12">
        <f>PANAL!Z14</f>
        <v>33</v>
      </c>
      <c r="AJ12">
        <f>PANAL!AA14</f>
        <v>1</v>
      </c>
      <c r="AK12">
        <v>36</v>
      </c>
      <c r="AL12">
        <v>2</v>
      </c>
      <c r="AM12">
        <v>40</v>
      </c>
      <c r="AN12">
        <f>IF(PANAL!L14="CORRIENTE",1,IF(PANAL!L14="AHORRO",2,9999))</f>
        <v>2</v>
      </c>
      <c r="AO12" s="28">
        <f>PANAL!M14</f>
        <v>5782675</v>
      </c>
      <c r="AP12">
        <v>6</v>
      </c>
      <c r="AQ12">
        <v>9</v>
      </c>
      <c r="AS12">
        <v>1</v>
      </c>
      <c r="AT12">
        <v>0</v>
      </c>
      <c r="AU12">
        <v>0</v>
      </c>
      <c r="AW12" t="s">
        <v>130</v>
      </c>
      <c r="AX12" t="s">
        <v>73</v>
      </c>
    </row>
    <row r="13" spans="2:50" x14ac:dyDescent="0.25">
      <c r="B13">
        <f>PANAL!A15</f>
        <v>806</v>
      </c>
      <c r="C13">
        <f>PANAL!B15</f>
        <v>12</v>
      </c>
      <c r="D13" t="str">
        <f>PANAL!E15</f>
        <v>METREPAY-MEDIGAL</v>
      </c>
      <c r="E13" t="str">
        <f>PANAL!D15</f>
        <v>GRUPO IMPULSO S.A</v>
      </c>
      <c r="F13">
        <v>45</v>
      </c>
      <c r="G13">
        <v>3</v>
      </c>
      <c r="H13">
        <v>7</v>
      </c>
      <c r="I13" s="23" t="str">
        <f>PANAL!C15</f>
        <v>80084009-7</v>
      </c>
      <c r="J13">
        <v>0</v>
      </c>
      <c r="M13">
        <v>50</v>
      </c>
      <c r="N13">
        <v>1</v>
      </c>
      <c r="R13">
        <v>0</v>
      </c>
      <c r="T13">
        <f>PANAL!Y15</f>
        <v>8062</v>
      </c>
      <c r="U13" t="str">
        <f>PANAL!R15</f>
        <v>GRUPO IMPULSO S.A</v>
      </c>
      <c r="V13" t="str">
        <f>PANAL!S15</f>
        <v>ALE RACHID</v>
      </c>
      <c r="W13">
        <v>46</v>
      </c>
      <c r="X13">
        <v>1</v>
      </c>
      <c r="Y13">
        <f>PANAL!T15</f>
        <v>1561511</v>
      </c>
      <c r="Z13" t="str">
        <f>PANAL!U15</f>
        <v>GENERAL SANTOS 588</v>
      </c>
      <c r="AA13" t="str">
        <f>PANAL!V15</f>
        <v>09747230469</v>
      </c>
      <c r="AB13" t="s">
        <v>71</v>
      </c>
      <c r="AC13" t="s">
        <v>71</v>
      </c>
      <c r="AD13" s="27">
        <v>1</v>
      </c>
      <c r="AE13" s="27">
        <v>1</v>
      </c>
      <c r="AF13" t="s">
        <v>71</v>
      </c>
      <c r="AG13">
        <f>PANAL!$U$2</f>
        <v>238</v>
      </c>
      <c r="AH13">
        <f>PANAL!$S$2</f>
        <v>0</v>
      </c>
      <c r="AI13">
        <f>PANAL!Z15</f>
        <v>33</v>
      </c>
      <c r="AJ13">
        <f>PANAL!AA15</f>
        <v>1</v>
      </c>
      <c r="AK13">
        <v>36</v>
      </c>
      <c r="AL13">
        <v>2</v>
      </c>
      <c r="AM13">
        <v>40</v>
      </c>
      <c r="AN13">
        <f>IF(PANAL!L15="CORRIENTE",1,IF(PANAL!L15="AHORRO",2,9999))</f>
        <v>2</v>
      </c>
      <c r="AO13" s="28">
        <f>PANAL!M15</f>
        <v>5782675</v>
      </c>
      <c r="AP13">
        <v>6</v>
      </c>
      <c r="AQ13">
        <v>9</v>
      </c>
      <c r="AS13">
        <v>1</v>
      </c>
      <c r="AT13">
        <v>0</v>
      </c>
      <c r="AU13">
        <v>0</v>
      </c>
      <c r="AW13" t="s">
        <v>130</v>
      </c>
      <c r="AX13" t="s">
        <v>73</v>
      </c>
    </row>
    <row r="14" spans="2:50" x14ac:dyDescent="0.25">
      <c r="B14">
        <f>PANAL!A16</f>
        <v>806</v>
      </c>
      <c r="C14">
        <f>PANAL!B16</f>
        <v>13</v>
      </c>
      <c r="D14" t="str">
        <f>PANAL!E16</f>
        <v>METREPAY-BASE PRES</v>
      </c>
      <c r="E14" t="str">
        <f>PANAL!D16</f>
        <v>GRUPO IMPULSO S.A</v>
      </c>
      <c r="F14">
        <v>45</v>
      </c>
      <c r="G14">
        <v>3</v>
      </c>
      <c r="H14">
        <v>7</v>
      </c>
      <c r="I14" s="23" t="str">
        <f>PANAL!C16</f>
        <v>80084009-7</v>
      </c>
      <c r="J14">
        <v>0</v>
      </c>
      <c r="M14">
        <v>50</v>
      </c>
      <c r="N14">
        <v>1</v>
      </c>
      <c r="R14">
        <v>0</v>
      </c>
      <c r="T14">
        <f>PANAL!Y16</f>
        <v>8062</v>
      </c>
      <c r="U14" t="str">
        <f>PANAL!R16</f>
        <v>GRUPO IMPULSO S.A</v>
      </c>
      <c r="V14" t="str">
        <f>PANAL!S16</f>
        <v>ALE RACHID</v>
      </c>
      <c r="W14">
        <v>46</v>
      </c>
      <c r="X14">
        <v>1</v>
      </c>
      <c r="Y14">
        <f>PANAL!T16</f>
        <v>1561511</v>
      </c>
      <c r="Z14" t="str">
        <f>PANAL!U16</f>
        <v>GENERAL SANTOS 588</v>
      </c>
      <c r="AA14" t="str">
        <f>PANAL!V16</f>
        <v>09747230469</v>
      </c>
      <c r="AB14" t="s">
        <v>71</v>
      </c>
      <c r="AC14" t="s">
        <v>71</v>
      </c>
      <c r="AD14" s="27">
        <v>1</v>
      </c>
      <c r="AE14" s="27">
        <v>1</v>
      </c>
      <c r="AF14" t="s">
        <v>71</v>
      </c>
      <c r="AG14">
        <f>PANAL!$U$2</f>
        <v>238</v>
      </c>
      <c r="AH14">
        <f>PANAL!$S$2</f>
        <v>0</v>
      </c>
      <c r="AI14">
        <f>PANAL!Z16</f>
        <v>33</v>
      </c>
      <c r="AJ14">
        <f>PANAL!AA16</f>
        <v>1</v>
      </c>
      <c r="AK14">
        <v>36</v>
      </c>
      <c r="AL14">
        <v>2</v>
      </c>
      <c r="AM14">
        <v>40</v>
      </c>
      <c r="AN14">
        <f>IF(PANAL!L16="CORRIENTE",1,IF(PANAL!L16="AHORRO",2,9999))</f>
        <v>2</v>
      </c>
      <c r="AO14" s="28">
        <f>PANAL!M16</f>
        <v>5782675</v>
      </c>
      <c r="AP14">
        <v>6</v>
      </c>
      <c r="AQ14">
        <v>9</v>
      </c>
      <c r="AS14">
        <v>1</v>
      </c>
      <c r="AT14">
        <v>0</v>
      </c>
      <c r="AU14">
        <v>0</v>
      </c>
      <c r="AW14" t="s">
        <v>130</v>
      </c>
      <c r="AX14" t="s">
        <v>73</v>
      </c>
    </row>
    <row r="15" spans="2:50" x14ac:dyDescent="0.25">
      <c r="B15">
        <f>PANAL!A17</f>
        <v>806</v>
      </c>
      <c r="C15">
        <f>PANAL!B17</f>
        <v>14</v>
      </c>
      <c r="D15" t="str">
        <f>PANAL!E17</f>
        <v>METREPAY-VOLT CLUB</v>
      </c>
      <c r="E15" t="str">
        <f>PANAL!D17</f>
        <v>GRUPO IMPULSO S.A</v>
      </c>
      <c r="F15">
        <v>45</v>
      </c>
      <c r="G15">
        <v>3</v>
      </c>
      <c r="H15">
        <v>7</v>
      </c>
      <c r="I15" s="23" t="str">
        <f>PANAL!C17</f>
        <v>80084009-7</v>
      </c>
      <c r="J15">
        <v>0</v>
      </c>
      <c r="M15">
        <v>50</v>
      </c>
      <c r="N15">
        <v>1</v>
      </c>
      <c r="R15">
        <v>0</v>
      </c>
      <c r="T15">
        <f>PANAL!Y17</f>
        <v>8062</v>
      </c>
      <c r="U15" t="str">
        <f>PANAL!R17</f>
        <v>GRUPO IMPULSO S.A</v>
      </c>
      <c r="V15" t="str">
        <f>PANAL!S17</f>
        <v>ALE RACHID</v>
      </c>
      <c r="W15">
        <v>46</v>
      </c>
      <c r="X15">
        <v>1</v>
      </c>
      <c r="Y15">
        <f>PANAL!T17</f>
        <v>1561511</v>
      </c>
      <c r="Z15" t="str">
        <f>PANAL!U17</f>
        <v>GENERAL SANTOS 588</v>
      </c>
      <c r="AA15" t="str">
        <f>PANAL!V17</f>
        <v>09747230469</v>
      </c>
      <c r="AB15" t="s">
        <v>71</v>
      </c>
      <c r="AC15" t="s">
        <v>71</v>
      </c>
      <c r="AD15" s="27">
        <v>1</v>
      </c>
      <c r="AE15" s="27">
        <v>1</v>
      </c>
      <c r="AF15" t="s">
        <v>71</v>
      </c>
      <c r="AG15">
        <f>PANAL!$U$2</f>
        <v>238</v>
      </c>
      <c r="AH15">
        <f>PANAL!$S$2</f>
        <v>0</v>
      </c>
      <c r="AI15">
        <f>PANAL!Z17</f>
        <v>33</v>
      </c>
      <c r="AJ15">
        <f>PANAL!AA17</f>
        <v>1</v>
      </c>
      <c r="AK15">
        <v>36</v>
      </c>
      <c r="AL15">
        <v>2</v>
      </c>
      <c r="AM15">
        <v>40</v>
      </c>
      <c r="AN15">
        <f>IF(PANAL!L17="CORRIENTE",1,IF(PANAL!L17="AHORRO",2,9999))</f>
        <v>2</v>
      </c>
      <c r="AO15" s="28">
        <f>PANAL!M17</f>
        <v>5782675</v>
      </c>
      <c r="AP15">
        <v>6</v>
      </c>
      <c r="AQ15">
        <v>9</v>
      </c>
      <c r="AS15">
        <v>1</v>
      </c>
      <c r="AT15">
        <v>0</v>
      </c>
      <c r="AU15">
        <v>0</v>
      </c>
      <c r="AW15" t="s">
        <v>130</v>
      </c>
      <c r="AX15" t="s">
        <v>73</v>
      </c>
    </row>
    <row r="16" spans="2:50" x14ac:dyDescent="0.25">
      <c r="B16">
        <f>PANAL!A18</f>
        <v>806</v>
      </c>
      <c r="C16">
        <f>PANAL!B18</f>
        <v>15</v>
      </c>
      <c r="D16" t="str">
        <f>PANAL!E18</f>
        <v>METREPAY-UIP</v>
      </c>
      <c r="E16" t="str">
        <f>PANAL!D18</f>
        <v>GRUPO IMPULSO S.A</v>
      </c>
      <c r="F16">
        <v>45</v>
      </c>
      <c r="G16">
        <v>3</v>
      </c>
      <c r="H16">
        <v>7</v>
      </c>
      <c r="I16" s="23" t="str">
        <f>PANAL!C18</f>
        <v>80084009-7</v>
      </c>
      <c r="J16">
        <v>0</v>
      </c>
      <c r="M16">
        <v>50</v>
      </c>
      <c r="N16">
        <v>1</v>
      </c>
      <c r="R16">
        <v>0</v>
      </c>
      <c r="T16">
        <f>PANAL!Y18</f>
        <v>8062</v>
      </c>
      <c r="U16" t="str">
        <f>PANAL!R18</f>
        <v>GRUPO IMPULSO S.A</v>
      </c>
      <c r="V16" t="str">
        <f>PANAL!S18</f>
        <v>ALE RACHID</v>
      </c>
      <c r="W16">
        <v>46</v>
      </c>
      <c r="X16">
        <v>1</v>
      </c>
      <c r="Y16">
        <f>PANAL!T18</f>
        <v>1561511</v>
      </c>
      <c r="Z16" t="str">
        <f>PANAL!U18</f>
        <v>GENERAL SANTOS 588</v>
      </c>
      <c r="AA16" t="str">
        <f>PANAL!V18</f>
        <v>09747230469</v>
      </c>
      <c r="AB16" t="s">
        <v>71</v>
      </c>
      <c r="AC16" t="s">
        <v>71</v>
      </c>
      <c r="AD16" s="27">
        <v>1</v>
      </c>
      <c r="AE16" s="27">
        <v>1</v>
      </c>
      <c r="AF16" t="s">
        <v>71</v>
      </c>
      <c r="AG16">
        <f>PANAL!$U$2</f>
        <v>238</v>
      </c>
      <c r="AH16">
        <f>PANAL!$S$2</f>
        <v>0</v>
      </c>
      <c r="AI16">
        <f>PANAL!Z18</f>
        <v>33</v>
      </c>
      <c r="AJ16">
        <f>PANAL!AA18</f>
        <v>1</v>
      </c>
      <c r="AK16">
        <v>36</v>
      </c>
      <c r="AL16">
        <v>2</v>
      </c>
      <c r="AM16">
        <v>40</v>
      </c>
      <c r="AN16">
        <f>IF(PANAL!L18="CORRIENTE",1,IF(PANAL!L18="AHORRO",2,9999))</f>
        <v>2</v>
      </c>
      <c r="AO16" s="28">
        <f>PANAL!M18</f>
        <v>5782675</v>
      </c>
      <c r="AP16">
        <v>6</v>
      </c>
      <c r="AQ16">
        <v>9</v>
      </c>
      <c r="AS16">
        <v>1</v>
      </c>
      <c r="AT16">
        <v>0</v>
      </c>
      <c r="AU16">
        <v>0</v>
      </c>
      <c r="AW16" t="s">
        <v>130</v>
      </c>
      <c r="AX16" t="s">
        <v>73</v>
      </c>
    </row>
    <row r="17" spans="2:50" x14ac:dyDescent="0.25">
      <c r="B17">
        <f>PANAL!A19</f>
        <v>806</v>
      </c>
      <c r="C17">
        <f>PANAL!B19</f>
        <v>16</v>
      </c>
      <c r="D17" t="str">
        <f>PANAL!E19</f>
        <v>METREPAY-EURO ASSIST</v>
      </c>
      <c r="E17" t="str">
        <f>PANAL!D19</f>
        <v>GRUPO IMPULSO S.A</v>
      </c>
      <c r="F17">
        <v>45</v>
      </c>
      <c r="G17">
        <v>3</v>
      </c>
      <c r="H17">
        <v>7</v>
      </c>
      <c r="I17" s="23" t="str">
        <f>PANAL!C19</f>
        <v>80084009-7</v>
      </c>
      <c r="J17">
        <v>0</v>
      </c>
      <c r="M17">
        <v>50</v>
      </c>
      <c r="N17">
        <v>1</v>
      </c>
      <c r="R17">
        <v>0</v>
      </c>
      <c r="T17">
        <f>PANAL!Y19</f>
        <v>8062</v>
      </c>
      <c r="U17" t="str">
        <f>PANAL!R19</f>
        <v>GRUPO IMPULSO S.A</v>
      </c>
      <c r="V17" t="str">
        <f>PANAL!S19</f>
        <v>ALE RACHID</v>
      </c>
      <c r="W17">
        <v>46</v>
      </c>
      <c r="X17">
        <v>1</v>
      </c>
      <c r="Y17">
        <f>PANAL!T19</f>
        <v>1561511</v>
      </c>
      <c r="Z17" t="str">
        <f>PANAL!U19</f>
        <v>GENERAL SANTOS 588</v>
      </c>
      <c r="AA17" t="str">
        <f>PANAL!V19</f>
        <v>09747230469</v>
      </c>
      <c r="AB17" t="s">
        <v>71</v>
      </c>
      <c r="AC17" t="s">
        <v>71</v>
      </c>
      <c r="AD17" s="27">
        <v>1</v>
      </c>
      <c r="AE17" s="27">
        <v>1</v>
      </c>
      <c r="AF17" t="s">
        <v>71</v>
      </c>
      <c r="AG17">
        <f>PANAL!$U$2</f>
        <v>238</v>
      </c>
      <c r="AH17">
        <f>PANAL!$S$2</f>
        <v>0</v>
      </c>
      <c r="AI17">
        <f>PANAL!Z19</f>
        <v>33</v>
      </c>
      <c r="AJ17">
        <f>PANAL!AA19</f>
        <v>1</v>
      </c>
      <c r="AK17">
        <v>36</v>
      </c>
      <c r="AL17">
        <v>2</v>
      </c>
      <c r="AM17">
        <v>40</v>
      </c>
      <c r="AN17">
        <f>IF(PANAL!L19="CORRIENTE",1,IF(PANAL!L19="AHORRO",2,9999))</f>
        <v>2</v>
      </c>
      <c r="AO17" s="28">
        <f>PANAL!M19</f>
        <v>5782675</v>
      </c>
      <c r="AP17">
        <v>6</v>
      </c>
      <c r="AQ17">
        <v>9</v>
      </c>
      <c r="AS17">
        <v>1</v>
      </c>
      <c r="AT17">
        <v>0</v>
      </c>
      <c r="AU17">
        <v>0</v>
      </c>
      <c r="AW17" t="s">
        <v>130</v>
      </c>
      <c r="AX17" t="s">
        <v>73</v>
      </c>
    </row>
    <row r="18" spans="2:50" x14ac:dyDescent="0.25">
      <c r="B18">
        <f>PANAL!A20</f>
        <v>806</v>
      </c>
      <c r="C18">
        <f>PANAL!B20</f>
        <v>17</v>
      </c>
      <c r="D18" t="str">
        <f>PANAL!E20</f>
        <v>METREPAY-USINA</v>
      </c>
      <c r="E18" t="str">
        <f>PANAL!D20</f>
        <v>GRUPO IMPULSO S.A</v>
      </c>
      <c r="F18">
        <v>45</v>
      </c>
      <c r="G18">
        <v>3</v>
      </c>
      <c r="H18">
        <v>7</v>
      </c>
      <c r="I18" s="23" t="str">
        <f>PANAL!C20</f>
        <v>80084009-7</v>
      </c>
      <c r="J18">
        <v>0</v>
      </c>
      <c r="M18">
        <v>50</v>
      </c>
      <c r="N18">
        <v>1</v>
      </c>
      <c r="R18">
        <v>0</v>
      </c>
      <c r="T18">
        <f>PANAL!Y20</f>
        <v>8062</v>
      </c>
      <c r="U18" t="str">
        <f>PANAL!R20</f>
        <v>GRUPO IMPULSO S.A</v>
      </c>
      <c r="V18" t="str">
        <f>PANAL!S20</f>
        <v>ALE RACHID</v>
      </c>
      <c r="W18">
        <v>46</v>
      </c>
      <c r="X18">
        <v>1</v>
      </c>
      <c r="Y18">
        <f>PANAL!T20</f>
        <v>1561511</v>
      </c>
      <c r="Z18" t="str">
        <f>PANAL!U20</f>
        <v>GENERAL SANTOS 588</v>
      </c>
      <c r="AA18" t="str">
        <f>PANAL!V20</f>
        <v>09747230469</v>
      </c>
      <c r="AB18" t="s">
        <v>71</v>
      </c>
      <c r="AC18" t="s">
        <v>71</v>
      </c>
      <c r="AD18" s="27">
        <v>1</v>
      </c>
      <c r="AE18" s="27">
        <v>1</v>
      </c>
      <c r="AF18" t="s">
        <v>71</v>
      </c>
      <c r="AG18">
        <f>PANAL!$U$2</f>
        <v>238</v>
      </c>
      <c r="AH18">
        <f>PANAL!$S$2</f>
        <v>0</v>
      </c>
      <c r="AI18">
        <f>PANAL!Z20</f>
        <v>33</v>
      </c>
      <c r="AJ18">
        <f>PANAL!AA20</f>
        <v>1</v>
      </c>
      <c r="AK18">
        <v>36</v>
      </c>
      <c r="AL18">
        <v>2</v>
      </c>
      <c r="AM18">
        <v>40</v>
      </c>
      <c r="AN18">
        <f>IF(PANAL!L20="CORRIENTE",1,IF(PANAL!L20="AHORRO",2,9999))</f>
        <v>2</v>
      </c>
      <c r="AO18" s="28">
        <f>PANAL!M20</f>
        <v>5782675</v>
      </c>
      <c r="AP18">
        <v>6</v>
      </c>
      <c r="AQ18">
        <v>9</v>
      </c>
      <c r="AS18">
        <v>1</v>
      </c>
      <c r="AT18">
        <v>0</v>
      </c>
      <c r="AU18">
        <v>0</v>
      </c>
      <c r="AW18" t="s">
        <v>130</v>
      </c>
      <c r="AX18" t="s">
        <v>73</v>
      </c>
    </row>
    <row r="19" spans="2:50" x14ac:dyDescent="0.25">
      <c r="B19">
        <f>PANAL!A21</f>
        <v>806</v>
      </c>
      <c r="C19">
        <f>PANAL!B21</f>
        <v>18</v>
      </c>
      <c r="D19" t="str">
        <f>PANAL!E21</f>
        <v>METREPAY-KOGA</v>
      </c>
      <c r="E19" t="str">
        <f>PANAL!D21</f>
        <v>GRUPO IMPULSO S.A</v>
      </c>
      <c r="F19">
        <v>45</v>
      </c>
      <c r="G19">
        <v>3</v>
      </c>
      <c r="H19">
        <v>7</v>
      </c>
      <c r="I19" s="23" t="str">
        <f>PANAL!C21</f>
        <v>80084009-7</v>
      </c>
      <c r="J19">
        <v>0</v>
      </c>
      <c r="M19">
        <v>50</v>
      </c>
      <c r="N19">
        <v>1</v>
      </c>
      <c r="R19">
        <v>0</v>
      </c>
      <c r="T19">
        <f>PANAL!Y21</f>
        <v>8062</v>
      </c>
      <c r="U19" t="str">
        <f>PANAL!R21</f>
        <v>GRUPO IMPULSO S.A</v>
      </c>
      <c r="V19" t="str">
        <f>PANAL!S21</f>
        <v>ALE RACHID</v>
      </c>
      <c r="W19">
        <v>46</v>
      </c>
      <c r="X19">
        <v>1</v>
      </c>
      <c r="Y19">
        <f>PANAL!T21</f>
        <v>1561511</v>
      </c>
      <c r="Z19" t="str">
        <f>PANAL!U21</f>
        <v>GENERAL SANTOS 588</v>
      </c>
      <c r="AA19" t="str">
        <f>PANAL!V21</f>
        <v>09747230469</v>
      </c>
      <c r="AB19" t="s">
        <v>71</v>
      </c>
      <c r="AC19" t="s">
        <v>71</v>
      </c>
      <c r="AD19" s="27">
        <v>1</v>
      </c>
      <c r="AE19" s="27">
        <v>1</v>
      </c>
      <c r="AF19" t="s">
        <v>71</v>
      </c>
      <c r="AG19">
        <f>PANAL!$U$2</f>
        <v>238</v>
      </c>
      <c r="AH19">
        <f>PANAL!$S$2</f>
        <v>0</v>
      </c>
      <c r="AI19">
        <f>PANAL!Z21</f>
        <v>33</v>
      </c>
      <c r="AJ19">
        <f>PANAL!AA21</f>
        <v>1</v>
      </c>
      <c r="AK19">
        <v>36</v>
      </c>
      <c r="AL19">
        <v>2</v>
      </c>
      <c r="AM19">
        <v>40</v>
      </c>
      <c r="AN19">
        <f>IF(PANAL!L21="CORRIENTE",1,IF(PANAL!L21="AHORRO",2,9999))</f>
        <v>2</v>
      </c>
      <c r="AO19" s="28">
        <f>PANAL!M21</f>
        <v>5782675</v>
      </c>
      <c r="AP19">
        <v>6</v>
      </c>
      <c r="AQ19">
        <v>9</v>
      </c>
      <c r="AS19">
        <v>1</v>
      </c>
      <c r="AT19">
        <v>0</v>
      </c>
      <c r="AU19">
        <v>0</v>
      </c>
      <c r="AW19" t="s">
        <v>130</v>
      </c>
      <c r="AX19" t="s">
        <v>73</v>
      </c>
    </row>
    <row r="20" spans="2:50" x14ac:dyDescent="0.25">
      <c r="B20">
        <f>PANAL!A22</f>
        <v>806</v>
      </c>
      <c r="C20">
        <f>PANAL!B22</f>
        <v>19</v>
      </c>
      <c r="D20" t="str">
        <f>PANAL!E22</f>
        <v>METREPAY-ARCA</v>
      </c>
      <c r="E20" t="str">
        <f>PANAL!D22</f>
        <v>GRUPO IMPULSO S.A</v>
      </c>
      <c r="F20">
        <v>45</v>
      </c>
      <c r="G20">
        <v>3</v>
      </c>
      <c r="H20">
        <v>7</v>
      </c>
      <c r="I20" s="23" t="str">
        <f>PANAL!C22</f>
        <v>80084009-7</v>
      </c>
      <c r="J20">
        <v>0</v>
      </c>
      <c r="M20">
        <v>50</v>
      </c>
      <c r="N20">
        <v>1</v>
      </c>
      <c r="R20">
        <v>0</v>
      </c>
      <c r="T20">
        <f>PANAL!Y22</f>
        <v>8062</v>
      </c>
      <c r="U20" t="str">
        <f>PANAL!R22</f>
        <v>GRUPO IMPULSO S.A</v>
      </c>
      <c r="V20" t="str">
        <f>PANAL!S22</f>
        <v>ALE RACHID</v>
      </c>
      <c r="W20">
        <v>46</v>
      </c>
      <c r="X20">
        <v>1</v>
      </c>
      <c r="Y20">
        <f>PANAL!T22</f>
        <v>1561511</v>
      </c>
      <c r="Z20" t="str">
        <f>PANAL!U22</f>
        <v>GENERAL SANTOS 588</v>
      </c>
      <c r="AA20" t="str">
        <f>PANAL!V22</f>
        <v>09747230469</v>
      </c>
      <c r="AB20" t="s">
        <v>71</v>
      </c>
      <c r="AC20" t="s">
        <v>71</v>
      </c>
      <c r="AD20" s="27">
        <v>1</v>
      </c>
      <c r="AE20" s="27">
        <v>1</v>
      </c>
      <c r="AF20" t="s">
        <v>71</v>
      </c>
      <c r="AG20">
        <f>PANAL!$U$2</f>
        <v>238</v>
      </c>
      <c r="AH20">
        <f>PANAL!$S$2</f>
        <v>0</v>
      </c>
      <c r="AI20">
        <f>PANAL!Z22</f>
        <v>33</v>
      </c>
      <c r="AJ20">
        <f>PANAL!AA22</f>
        <v>1</v>
      </c>
      <c r="AK20">
        <v>36</v>
      </c>
      <c r="AL20">
        <v>2</v>
      </c>
      <c r="AM20">
        <v>40</v>
      </c>
      <c r="AN20">
        <f>IF(PANAL!L22="CORRIENTE",1,IF(PANAL!L22="AHORRO",2,9999))</f>
        <v>2</v>
      </c>
      <c r="AO20" s="28">
        <f>PANAL!M22</f>
        <v>5782675</v>
      </c>
      <c r="AP20">
        <v>6</v>
      </c>
      <c r="AQ20">
        <v>9</v>
      </c>
      <c r="AS20">
        <v>1</v>
      </c>
      <c r="AT20">
        <v>0</v>
      </c>
      <c r="AU20">
        <v>0</v>
      </c>
      <c r="AW20" t="s">
        <v>130</v>
      </c>
      <c r="AX20" t="s">
        <v>73</v>
      </c>
    </row>
    <row r="21" spans="2:50" x14ac:dyDescent="0.25">
      <c r="B21">
        <f>PANAL!A23</f>
        <v>806</v>
      </c>
      <c r="C21">
        <f>PANAL!B23</f>
        <v>20</v>
      </c>
      <c r="D21" t="str">
        <f>PANAL!E23</f>
        <v>METREPAY-AG COACH</v>
      </c>
      <c r="E21" t="str">
        <f>PANAL!D23</f>
        <v>GRUPO IMPULSO S.A</v>
      </c>
      <c r="F21">
        <v>45</v>
      </c>
      <c r="G21">
        <v>3</v>
      </c>
      <c r="H21">
        <v>7</v>
      </c>
      <c r="I21" s="23" t="str">
        <f>PANAL!C23</f>
        <v>80084009-7</v>
      </c>
      <c r="J21">
        <v>0</v>
      </c>
      <c r="M21">
        <v>50</v>
      </c>
      <c r="N21">
        <v>1</v>
      </c>
      <c r="R21">
        <v>0</v>
      </c>
      <c r="T21">
        <f>PANAL!Y23</f>
        <v>8062</v>
      </c>
      <c r="U21" t="str">
        <f>PANAL!R23</f>
        <v>GRUPO IMPULSO S.A</v>
      </c>
      <c r="V21" t="str">
        <f>PANAL!S23</f>
        <v>ALE RACHID</v>
      </c>
      <c r="W21">
        <v>46</v>
      </c>
      <c r="X21">
        <v>1</v>
      </c>
      <c r="Y21">
        <f>PANAL!T23</f>
        <v>1561511</v>
      </c>
      <c r="Z21" t="str">
        <f>PANAL!U23</f>
        <v>GENERAL SANTOS 588</v>
      </c>
      <c r="AA21" t="str">
        <f>PANAL!V23</f>
        <v>09747230469</v>
      </c>
      <c r="AB21" t="s">
        <v>71</v>
      </c>
      <c r="AC21" t="s">
        <v>71</v>
      </c>
      <c r="AD21" s="27">
        <v>1</v>
      </c>
      <c r="AE21" s="27">
        <v>1</v>
      </c>
      <c r="AF21" t="s">
        <v>71</v>
      </c>
      <c r="AG21">
        <f>PANAL!$U$2</f>
        <v>238</v>
      </c>
      <c r="AH21">
        <f>PANAL!$S$2</f>
        <v>0</v>
      </c>
      <c r="AI21">
        <f>PANAL!Z23</f>
        <v>33</v>
      </c>
      <c r="AJ21">
        <f>PANAL!AA23</f>
        <v>1</v>
      </c>
      <c r="AK21">
        <v>36</v>
      </c>
      <c r="AL21">
        <v>2</v>
      </c>
      <c r="AM21">
        <v>40</v>
      </c>
      <c r="AN21">
        <f>IF(PANAL!L23="CORRIENTE",1,IF(PANAL!L23="AHORRO",2,9999))</f>
        <v>2</v>
      </c>
      <c r="AO21" s="28">
        <f>PANAL!M23</f>
        <v>5782675</v>
      </c>
      <c r="AP21">
        <v>6</v>
      </c>
      <c r="AQ21">
        <v>9</v>
      </c>
      <c r="AS21">
        <v>1</v>
      </c>
      <c r="AT21">
        <v>0</v>
      </c>
      <c r="AU21">
        <v>0</v>
      </c>
      <c r="AW21" t="s">
        <v>130</v>
      </c>
      <c r="AX21" t="s">
        <v>73</v>
      </c>
    </row>
    <row r="22" spans="2:50" x14ac:dyDescent="0.25">
      <c r="B22">
        <f>PANAL!A24</f>
        <v>806</v>
      </c>
      <c r="C22">
        <f>PANAL!B24</f>
        <v>21</v>
      </c>
      <c r="D22" t="str">
        <f>PANAL!E24</f>
        <v>METREPAY-INST.PRIV.LENGUAS</v>
      </c>
      <c r="E22" t="str">
        <f>PANAL!D24</f>
        <v>GRUPO IMPULSO S.A</v>
      </c>
      <c r="F22">
        <v>45</v>
      </c>
      <c r="G22">
        <v>3</v>
      </c>
      <c r="H22">
        <v>7</v>
      </c>
      <c r="I22" s="23" t="str">
        <f>PANAL!C24</f>
        <v>80084009-7</v>
      </c>
      <c r="J22">
        <v>0</v>
      </c>
      <c r="M22">
        <v>50</v>
      </c>
      <c r="N22">
        <v>1</v>
      </c>
      <c r="R22">
        <v>0</v>
      </c>
      <c r="T22">
        <f>PANAL!Y24</f>
        <v>8062</v>
      </c>
      <c r="U22" t="str">
        <f>PANAL!R24</f>
        <v>GRUPO IMPULSO S.A</v>
      </c>
      <c r="V22" t="str">
        <f>PANAL!S24</f>
        <v>ALE RACHID</v>
      </c>
      <c r="W22">
        <v>46</v>
      </c>
      <c r="X22">
        <v>1</v>
      </c>
      <c r="Y22">
        <f>PANAL!T24</f>
        <v>1561511</v>
      </c>
      <c r="Z22" t="str">
        <f>PANAL!U24</f>
        <v>GENERAL SANTOS 588</v>
      </c>
      <c r="AA22" t="str">
        <f>PANAL!V24</f>
        <v>09747230469</v>
      </c>
      <c r="AB22" t="s">
        <v>71</v>
      </c>
      <c r="AC22" t="s">
        <v>71</v>
      </c>
      <c r="AD22" s="27">
        <v>1</v>
      </c>
      <c r="AE22" s="27">
        <v>1</v>
      </c>
      <c r="AF22" t="s">
        <v>71</v>
      </c>
      <c r="AG22">
        <f>PANAL!$U$2</f>
        <v>238</v>
      </c>
      <c r="AH22">
        <f>PANAL!$S$2</f>
        <v>0</v>
      </c>
      <c r="AI22">
        <f>PANAL!Z24</f>
        <v>33</v>
      </c>
      <c r="AJ22">
        <f>PANAL!AA24</f>
        <v>1</v>
      </c>
      <c r="AK22">
        <v>36</v>
      </c>
      <c r="AL22">
        <v>2</v>
      </c>
      <c r="AM22">
        <v>40</v>
      </c>
      <c r="AN22">
        <f>IF(PANAL!L24="CORRIENTE",1,IF(PANAL!L24="AHORRO",2,9999))</f>
        <v>2</v>
      </c>
      <c r="AO22" s="28">
        <f>PANAL!M24</f>
        <v>5782675</v>
      </c>
      <c r="AP22">
        <v>6</v>
      </c>
      <c r="AQ22">
        <v>9</v>
      </c>
      <c r="AS22">
        <v>1</v>
      </c>
      <c r="AT22">
        <v>0</v>
      </c>
      <c r="AU22">
        <v>0</v>
      </c>
      <c r="AW22" t="s">
        <v>130</v>
      </c>
      <c r="AX22" t="s">
        <v>73</v>
      </c>
    </row>
    <row r="23" spans="2:50" x14ac:dyDescent="0.25">
      <c r="B23">
        <f>PANAL!A25</f>
        <v>806</v>
      </c>
      <c r="C23">
        <f>PANAL!B25</f>
        <v>22</v>
      </c>
      <c r="D23" t="str">
        <f>PANAL!E25</f>
        <v>METREPAY-ARUBA</v>
      </c>
      <c r="E23" t="str">
        <f>PANAL!D25</f>
        <v>GRUPO IMPULSO S.A</v>
      </c>
      <c r="F23">
        <v>45</v>
      </c>
      <c r="G23">
        <v>3</v>
      </c>
      <c r="H23">
        <v>7</v>
      </c>
      <c r="I23" s="23" t="str">
        <f>PANAL!C25</f>
        <v>80084009-7</v>
      </c>
      <c r="J23">
        <v>0</v>
      </c>
      <c r="M23">
        <v>50</v>
      </c>
      <c r="N23">
        <v>1</v>
      </c>
      <c r="R23">
        <v>0</v>
      </c>
      <c r="T23">
        <f>PANAL!Y25</f>
        <v>8062</v>
      </c>
      <c r="U23" t="str">
        <f>PANAL!R25</f>
        <v>GRUPO IMPULSO S.A</v>
      </c>
      <c r="V23" t="str">
        <f>PANAL!S25</f>
        <v>ALE RACHID</v>
      </c>
      <c r="W23">
        <v>46</v>
      </c>
      <c r="X23">
        <v>1</v>
      </c>
      <c r="Y23">
        <f>PANAL!T25</f>
        <v>1561511</v>
      </c>
      <c r="Z23" t="str">
        <f>PANAL!U25</f>
        <v>GENERAL SANTOS 588</v>
      </c>
      <c r="AA23" t="str">
        <f>PANAL!V25</f>
        <v>09747230469</v>
      </c>
      <c r="AB23" t="s">
        <v>71</v>
      </c>
      <c r="AC23" t="s">
        <v>71</v>
      </c>
      <c r="AD23" s="27">
        <v>1</v>
      </c>
      <c r="AE23" s="27">
        <v>1</v>
      </c>
      <c r="AF23" t="s">
        <v>71</v>
      </c>
      <c r="AG23">
        <f>PANAL!$U$2</f>
        <v>238</v>
      </c>
      <c r="AH23">
        <f>PANAL!$S$2</f>
        <v>0</v>
      </c>
      <c r="AI23">
        <f>PANAL!Z25</f>
        <v>33</v>
      </c>
      <c r="AJ23">
        <f>PANAL!AA25</f>
        <v>1</v>
      </c>
      <c r="AK23">
        <v>36</v>
      </c>
      <c r="AL23">
        <v>2</v>
      </c>
      <c r="AM23">
        <v>40</v>
      </c>
      <c r="AN23">
        <f>IF(PANAL!L25="CORRIENTE",1,IF(PANAL!L25="AHORRO",2,9999))</f>
        <v>2</v>
      </c>
      <c r="AO23" s="28">
        <f>PANAL!M25</f>
        <v>5782675</v>
      </c>
      <c r="AP23">
        <v>6</v>
      </c>
      <c r="AQ23">
        <v>9</v>
      </c>
      <c r="AS23">
        <v>1</v>
      </c>
      <c r="AT23">
        <v>0</v>
      </c>
      <c r="AU23">
        <v>0</v>
      </c>
      <c r="AW23" t="s">
        <v>130</v>
      </c>
      <c r="AX23" t="s">
        <v>73</v>
      </c>
    </row>
    <row r="24" spans="2:50" x14ac:dyDescent="0.25">
      <c r="B24">
        <f>PANAL!A26</f>
        <v>806</v>
      </c>
      <c r="C24">
        <f>PANAL!B26</f>
        <v>23</v>
      </c>
      <c r="D24" t="str">
        <f>PANAL!E26</f>
        <v>METREPAY-FIT FOR LIFE</v>
      </c>
      <c r="E24" t="str">
        <f>PANAL!D26</f>
        <v>GRUPO IMPULSO S.A</v>
      </c>
      <c r="F24">
        <v>45</v>
      </c>
      <c r="G24">
        <v>3</v>
      </c>
      <c r="H24">
        <v>7</v>
      </c>
      <c r="I24" s="23" t="str">
        <f>PANAL!C26</f>
        <v>80084009-7</v>
      </c>
      <c r="J24">
        <v>0</v>
      </c>
      <c r="M24">
        <v>50</v>
      </c>
      <c r="N24">
        <v>1</v>
      </c>
      <c r="R24">
        <v>0</v>
      </c>
      <c r="T24">
        <f>PANAL!Y26</f>
        <v>8062</v>
      </c>
      <c r="U24" t="str">
        <f>PANAL!R26</f>
        <v>GRUPO IMPULSO S.A</v>
      </c>
      <c r="V24" t="str">
        <f>PANAL!S26</f>
        <v>ALE RACHID</v>
      </c>
      <c r="W24">
        <v>46</v>
      </c>
      <c r="X24">
        <v>1</v>
      </c>
      <c r="Y24">
        <f>PANAL!T26</f>
        <v>1561511</v>
      </c>
      <c r="Z24" t="str">
        <f>PANAL!U26</f>
        <v>GENERAL SANTOS 588</v>
      </c>
      <c r="AA24" t="str">
        <f>PANAL!V26</f>
        <v>09747230469</v>
      </c>
      <c r="AB24" t="s">
        <v>71</v>
      </c>
      <c r="AC24" t="s">
        <v>71</v>
      </c>
      <c r="AD24" s="27">
        <v>1</v>
      </c>
      <c r="AE24" s="27">
        <v>1</v>
      </c>
      <c r="AF24" t="s">
        <v>71</v>
      </c>
      <c r="AG24">
        <f>PANAL!$U$2</f>
        <v>238</v>
      </c>
      <c r="AH24">
        <f>PANAL!$S$2</f>
        <v>0</v>
      </c>
      <c r="AI24">
        <f>PANAL!Z26</f>
        <v>33</v>
      </c>
      <c r="AJ24">
        <f>PANAL!AA26</f>
        <v>1</v>
      </c>
      <c r="AK24">
        <v>36</v>
      </c>
      <c r="AL24">
        <v>2</v>
      </c>
      <c r="AM24">
        <v>40</v>
      </c>
      <c r="AN24">
        <f>IF(PANAL!L26="CORRIENTE",1,IF(PANAL!L26="AHORRO",2,9999))</f>
        <v>2</v>
      </c>
      <c r="AO24" s="28">
        <f>PANAL!M26</f>
        <v>5782675</v>
      </c>
      <c r="AP24">
        <v>6</v>
      </c>
      <c r="AQ24">
        <v>9</v>
      </c>
      <c r="AS24">
        <v>1</v>
      </c>
      <c r="AT24">
        <v>0</v>
      </c>
      <c r="AU24">
        <v>0</v>
      </c>
      <c r="AW24" t="s">
        <v>130</v>
      </c>
      <c r="AX24" t="s">
        <v>73</v>
      </c>
    </row>
    <row r="25" spans="2:50" x14ac:dyDescent="0.25">
      <c r="B25">
        <f>PANAL!A27</f>
        <v>806</v>
      </c>
      <c r="C25">
        <f>PANAL!B27</f>
        <v>24</v>
      </c>
      <c r="D25" t="str">
        <f>PANAL!E27</f>
        <v>METREPAY-CAMPRO</v>
      </c>
      <c r="E25" t="str">
        <f>PANAL!D27</f>
        <v>GRUPO IMPULSO S.A</v>
      </c>
      <c r="F25">
        <v>45</v>
      </c>
      <c r="G25">
        <v>3</v>
      </c>
      <c r="H25">
        <v>7</v>
      </c>
      <c r="I25" s="23" t="str">
        <f>PANAL!C27</f>
        <v>80084009-7</v>
      </c>
      <c r="J25">
        <v>0</v>
      </c>
      <c r="M25">
        <v>50</v>
      </c>
      <c r="N25">
        <v>1</v>
      </c>
      <c r="R25">
        <v>0</v>
      </c>
      <c r="T25">
        <f>PANAL!Y27</f>
        <v>8062</v>
      </c>
      <c r="U25" t="str">
        <f>PANAL!R27</f>
        <v>GRUPO IMPULSO S.A</v>
      </c>
      <c r="V25" t="str">
        <f>PANAL!S27</f>
        <v>ALE RACHID</v>
      </c>
      <c r="W25">
        <v>46</v>
      </c>
      <c r="X25">
        <v>1</v>
      </c>
      <c r="Y25">
        <f>PANAL!T27</f>
        <v>1561511</v>
      </c>
      <c r="Z25" t="str">
        <f>PANAL!U27</f>
        <v>GENERAL SANTOS 588</v>
      </c>
      <c r="AA25" t="str">
        <f>PANAL!V27</f>
        <v>09747230469</v>
      </c>
      <c r="AB25" t="s">
        <v>71</v>
      </c>
      <c r="AC25" t="s">
        <v>71</v>
      </c>
      <c r="AD25" s="27">
        <v>1</v>
      </c>
      <c r="AE25" s="27">
        <v>1</v>
      </c>
      <c r="AF25" t="s">
        <v>71</v>
      </c>
      <c r="AG25">
        <f>PANAL!$U$2</f>
        <v>238</v>
      </c>
      <c r="AH25">
        <f>PANAL!$S$2</f>
        <v>0</v>
      </c>
      <c r="AI25">
        <f>PANAL!Z27</f>
        <v>33</v>
      </c>
      <c r="AJ25">
        <f>PANAL!AA27</f>
        <v>1</v>
      </c>
      <c r="AK25">
        <v>36</v>
      </c>
      <c r="AL25">
        <v>2</v>
      </c>
      <c r="AM25">
        <v>40</v>
      </c>
      <c r="AN25">
        <f>IF(PANAL!L27="CORRIENTE",1,IF(PANAL!L27="AHORRO",2,9999))</f>
        <v>2</v>
      </c>
      <c r="AO25" s="28">
        <f>PANAL!M27</f>
        <v>5782675</v>
      </c>
      <c r="AP25">
        <v>6</v>
      </c>
      <c r="AQ25">
        <v>9</v>
      </c>
      <c r="AS25">
        <v>1</v>
      </c>
      <c r="AT25">
        <v>0</v>
      </c>
      <c r="AU25">
        <v>0</v>
      </c>
      <c r="AW25" t="s">
        <v>130</v>
      </c>
      <c r="AX25" t="s">
        <v>73</v>
      </c>
    </row>
    <row r="26" spans="2:50" x14ac:dyDescent="0.25">
      <c r="B26">
        <f>PANAL!A28</f>
        <v>806</v>
      </c>
      <c r="C26">
        <f>PANAL!B28</f>
        <v>25</v>
      </c>
      <c r="D26" t="str">
        <f>PANAL!E28</f>
        <v>METREPAY-PROSEGUR</v>
      </c>
      <c r="E26" t="str">
        <f>PANAL!D28</f>
        <v>GRUPO IMPULSO S.A</v>
      </c>
      <c r="F26">
        <v>45</v>
      </c>
      <c r="G26">
        <v>3</v>
      </c>
      <c r="H26">
        <v>7</v>
      </c>
      <c r="I26" s="23" t="str">
        <f>PANAL!C28</f>
        <v>80084009-7</v>
      </c>
      <c r="J26">
        <v>0</v>
      </c>
      <c r="M26">
        <v>50</v>
      </c>
      <c r="N26">
        <v>1</v>
      </c>
      <c r="R26">
        <v>0</v>
      </c>
      <c r="T26">
        <f>PANAL!Y28</f>
        <v>8062</v>
      </c>
      <c r="U26" t="str">
        <f>PANAL!R28</f>
        <v>GRUPO IMPULSO S.A</v>
      </c>
      <c r="V26" t="str">
        <f>PANAL!S28</f>
        <v>ALE RACHID</v>
      </c>
      <c r="W26">
        <v>46</v>
      </c>
      <c r="X26">
        <v>1</v>
      </c>
      <c r="Y26">
        <f>PANAL!T28</f>
        <v>1561511</v>
      </c>
      <c r="Z26" t="str">
        <f>PANAL!U28</f>
        <v>GENERAL SANTOS 588</v>
      </c>
      <c r="AA26" t="str">
        <f>PANAL!V28</f>
        <v>09747230469</v>
      </c>
      <c r="AB26" t="s">
        <v>71</v>
      </c>
      <c r="AC26" t="s">
        <v>71</v>
      </c>
      <c r="AD26" s="27">
        <v>1</v>
      </c>
      <c r="AE26" s="27">
        <v>1</v>
      </c>
      <c r="AF26" t="s">
        <v>71</v>
      </c>
      <c r="AG26">
        <f>PANAL!$U$2</f>
        <v>238</v>
      </c>
      <c r="AH26">
        <f>PANAL!$S$2</f>
        <v>0</v>
      </c>
      <c r="AI26">
        <f>PANAL!Z28</f>
        <v>33</v>
      </c>
      <c r="AJ26">
        <f>PANAL!AA28</f>
        <v>1</v>
      </c>
      <c r="AK26">
        <v>36</v>
      </c>
      <c r="AL26">
        <v>2</v>
      </c>
      <c r="AM26">
        <v>40</v>
      </c>
      <c r="AN26">
        <f>IF(PANAL!L28="CORRIENTE",1,IF(PANAL!L28="AHORRO",2,9999))</f>
        <v>2</v>
      </c>
      <c r="AO26" s="28">
        <f>PANAL!M28</f>
        <v>5782675</v>
      </c>
      <c r="AP26">
        <v>6</v>
      </c>
      <c r="AQ26">
        <v>9</v>
      </c>
      <c r="AS26">
        <v>1</v>
      </c>
      <c r="AT26">
        <v>0</v>
      </c>
      <c r="AU26">
        <v>0</v>
      </c>
      <c r="AW26" t="s">
        <v>130</v>
      </c>
      <c r="AX26" t="s">
        <v>73</v>
      </c>
    </row>
    <row r="27" spans="2:50" x14ac:dyDescent="0.25">
      <c r="B27">
        <f>PANAL!A29</f>
        <v>806</v>
      </c>
      <c r="C27">
        <f>PANAL!B29</f>
        <v>26</v>
      </c>
      <c r="D27" t="str">
        <f>PANAL!E29</f>
        <v>METEPRAY-MOZI STORE</v>
      </c>
      <c r="E27" t="str">
        <f>PANAL!D29</f>
        <v>GRUPO IMPULSO S.A</v>
      </c>
      <c r="F27">
        <v>45</v>
      </c>
      <c r="G27">
        <v>3</v>
      </c>
      <c r="H27">
        <v>7</v>
      </c>
      <c r="I27" s="23" t="str">
        <f>PANAL!C29</f>
        <v>80084009-7</v>
      </c>
      <c r="J27">
        <v>0</v>
      </c>
      <c r="M27">
        <v>50</v>
      </c>
      <c r="N27">
        <v>1</v>
      </c>
      <c r="R27">
        <v>0</v>
      </c>
      <c r="T27">
        <f>PANAL!Y29</f>
        <v>8062</v>
      </c>
      <c r="U27" t="str">
        <f>PANAL!R29</f>
        <v>GRUPO IMPULSO S.A</v>
      </c>
      <c r="V27" t="str">
        <f>PANAL!S29</f>
        <v>ALE RACHID</v>
      </c>
      <c r="W27">
        <v>46</v>
      </c>
      <c r="X27">
        <v>1</v>
      </c>
      <c r="Y27">
        <f>PANAL!T29</f>
        <v>1561511</v>
      </c>
      <c r="Z27" t="str">
        <f>PANAL!U29</f>
        <v>GENERAL SANTOS 588</v>
      </c>
      <c r="AA27" t="str">
        <f>PANAL!V29</f>
        <v>09747230469</v>
      </c>
      <c r="AB27" t="s">
        <v>71</v>
      </c>
      <c r="AC27" t="s">
        <v>71</v>
      </c>
      <c r="AD27" s="27">
        <v>1</v>
      </c>
      <c r="AE27" s="27">
        <v>1</v>
      </c>
      <c r="AF27" t="s">
        <v>71</v>
      </c>
      <c r="AG27">
        <f>PANAL!$U$2</f>
        <v>238</v>
      </c>
      <c r="AH27">
        <f>PANAL!$S$2</f>
        <v>0</v>
      </c>
      <c r="AI27">
        <f>PANAL!Z29</f>
        <v>33</v>
      </c>
      <c r="AJ27">
        <f>PANAL!AA29</f>
        <v>1</v>
      </c>
      <c r="AK27">
        <v>36</v>
      </c>
      <c r="AL27">
        <v>2</v>
      </c>
      <c r="AM27">
        <v>40</v>
      </c>
      <c r="AN27">
        <f>IF(PANAL!L29="CORRIENTE",1,IF(PANAL!L29="AHORRO",2,9999))</f>
        <v>2</v>
      </c>
      <c r="AO27" s="28">
        <f>PANAL!M29</f>
        <v>5782675</v>
      </c>
      <c r="AP27">
        <v>6</v>
      </c>
      <c r="AQ27">
        <v>9</v>
      </c>
      <c r="AS27">
        <v>1</v>
      </c>
      <c r="AT27">
        <v>0</v>
      </c>
      <c r="AU27">
        <v>0</v>
      </c>
      <c r="AW27" t="s">
        <v>130</v>
      </c>
      <c r="AX27" t="s">
        <v>73</v>
      </c>
    </row>
    <row r="28" spans="2:50" x14ac:dyDescent="0.25">
      <c r="B28">
        <f>PANAL!A30</f>
        <v>806</v>
      </c>
      <c r="C28">
        <f>PANAL!B30</f>
        <v>27</v>
      </c>
      <c r="D28" t="str">
        <f>PANAL!E30</f>
        <v>METREPAY-YACHT</v>
      </c>
      <c r="E28" t="str">
        <f>PANAL!D30</f>
        <v>GRUPO IMPULSO S.A</v>
      </c>
      <c r="F28">
        <v>45</v>
      </c>
      <c r="G28">
        <v>3</v>
      </c>
      <c r="H28">
        <v>7</v>
      </c>
      <c r="I28" s="23" t="str">
        <f>PANAL!C30</f>
        <v>80084009-7</v>
      </c>
      <c r="J28">
        <v>0</v>
      </c>
      <c r="M28">
        <v>50</v>
      </c>
      <c r="N28">
        <v>1</v>
      </c>
      <c r="R28">
        <v>0</v>
      </c>
      <c r="T28">
        <f>PANAL!Y30</f>
        <v>8062</v>
      </c>
      <c r="U28" t="str">
        <f>PANAL!R30</f>
        <v>GRUPO IMPULSO S.A</v>
      </c>
      <c r="V28" t="str">
        <f>PANAL!S30</f>
        <v>ALE RACHID</v>
      </c>
      <c r="W28">
        <v>46</v>
      </c>
      <c r="X28">
        <v>1</v>
      </c>
      <c r="Y28">
        <f>PANAL!T30</f>
        <v>1561511</v>
      </c>
      <c r="Z28" t="str">
        <f>PANAL!U30</f>
        <v>GENERAL SANTOS 588</v>
      </c>
      <c r="AA28" t="str">
        <f>PANAL!V30</f>
        <v>09747230469</v>
      </c>
      <c r="AB28" t="s">
        <v>71</v>
      </c>
      <c r="AC28" t="s">
        <v>71</v>
      </c>
      <c r="AD28" s="27">
        <v>1</v>
      </c>
      <c r="AE28" s="27">
        <v>1</v>
      </c>
      <c r="AF28" t="s">
        <v>71</v>
      </c>
      <c r="AG28">
        <f>PANAL!$U$2</f>
        <v>238</v>
      </c>
      <c r="AH28">
        <f>PANAL!$S$2</f>
        <v>0</v>
      </c>
      <c r="AI28">
        <f>PANAL!Z30</f>
        <v>33</v>
      </c>
      <c r="AJ28">
        <f>PANAL!AA30</f>
        <v>1</v>
      </c>
      <c r="AK28">
        <v>36</v>
      </c>
      <c r="AL28">
        <v>2</v>
      </c>
      <c r="AM28">
        <v>40</v>
      </c>
      <c r="AN28">
        <f>IF(PANAL!L30="CORRIENTE",1,IF(PANAL!L30="AHORRO",2,9999))</f>
        <v>2</v>
      </c>
      <c r="AO28" s="28">
        <f>PANAL!M30</f>
        <v>5782675</v>
      </c>
      <c r="AP28">
        <v>6</v>
      </c>
      <c r="AQ28">
        <v>9</v>
      </c>
      <c r="AS28">
        <v>1</v>
      </c>
      <c r="AT28">
        <v>0</v>
      </c>
      <c r="AU28">
        <v>0</v>
      </c>
      <c r="AW28" t="s">
        <v>130</v>
      </c>
      <c r="AX28" t="s">
        <v>73</v>
      </c>
    </row>
    <row r="29" spans="2:50" x14ac:dyDescent="0.25">
      <c r="B29">
        <f>PANAL!A31</f>
        <v>806</v>
      </c>
      <c r="C29">
        <f>PANAL!B31</f>
        <v>28</v>
      </c>
      <c r="D29" t="str">
        <f>PANAL!E31</f>
        <v>GOE LABS</v>
      </c>
      <c r="E29" t="str">
        <f>PANAL!D31</f>
        <v>GRUPO IMPULSO S.A</v>
      </c>
      <c r="F29">
        <v>45</v>
      </c>
      <c r="G29">
        <v>3</v>
      </c>
      <c r="H29">
        <v>7</v>
      </c>
      <c r="I29" s="23" t="str">
        <f>PANAL!C31</f>
        <v>80084009-7</v>
      </c>
      <c r="J29">
        <v>0</v>
      </c>
      <c r="M29">
        <v>50</v>
      </c>
      <c r="N29">
        <v>1</v>
      </c>
      <c r="R29">
        <v>0</v>
      </c>
      <c r="T29">
        <f>PANAL!Y31</f>
        <v>8062</v>
      </c>
      <c r="U29" t="str">
        <f>PANAL!R31</f>
        <v>GRUPO IMPULSO S.A</v>
      </c>
      <c r="V29" t="str">
        <f>PANAL!S31</f>
        <v>ALE RACHID</v>
      </c>
      <c r="W29">
        <v>46</v>
      </c>
      <c r="X29">
        <v>1</v>
      </c>
      <c r="Y29">
        <f>PANAL!T31</f>
        <v>1561511</v>
      </c>
      <c r="Z29" t="str">
        <f>PANAL!U31</f>
        <v>GENERAL SANTOS 588</v>
      </c>
      <c r="AA29" t="str">
        <f>PANAL!V31</f>
        <v>09747230469</v>
      </c>
      <c r="AB29" t="s">
        <v>71</v>
      </c>
      <c r="AC29" t="s">
        <v>71</v>
      </c>
      <c r="AD29" s="27">
        <v>1</v>
      </c>
      <c r="AE29" s="27">
        <v>1</v>
      </c>
      <c r="AF29" t="s">
        <v>71</v>
      </c>
      <c r="AG29">
        <f>PANAL!$U$2</f>
        <v>238</v>
      </c>
      <c r="AH29">
        <f>PANAL!$S$2</f>
        <v>0</v>
      </c>
      <c r="AI29">
        <f>PANAL!Z31</f>
        <v>33</v>
      </c>
      <c r="AJ29">
        <f>PANAL!AA31</f>
        <v>1</v>
      </c>
      <c r="AK29">
        <v>36</v>
      </c>
      <c r="AL29">
        <v>2</v>
      </c>
      <c r="AM29">
        <v>40</v>
      </c>
      <c r="AN29">
        <f>IF(PANAL!L31="CORRIENTE",1,IF(PANAL!L31="AHORRO",2,9999))</f>
        <v>2</v>
      </c>
      <c r="AO29" s="28">
        <f>PANAL!M31</f>
        <v>5782675</v>
      </c>
      <c r="AP29">
        <v>6</v>
      </c>
      <c r="AQ29">
        <v>9</v>
      </c>
      <c r="AS29">
        <v>1</v>
      </c>
      <c r="AT29">
        <v>0</v>
      </c>
      <c r="AU29">
        <v>0</v>
      </c>
      <c r="AW29" t="s">
        <v>130</v>
      </c>
      <c r="AX29" t="s">
        <v>73</v>
      </c>
    </row>
    <row r="30" spans="2:50" x14ac:dyDescent="0.25">
      <c r="B30">
        <f>PANAL!A32</f>
        <v>806</v>
      </c>
      <c r="C30">
        <f>PANAL!B32</f>
        <v>29</v>
      </c>
      <c r="D30" t="str">
        <f>PANAL!E32</f>
        <v>M Y M ODONTOCLINICA</v>
      </c>
      <c r="E30" t="str">
        <f>PANAL!D32</f>
        <v>GRUPO IMPULSO S.A</v>
      </c>
      <c r="F30">
        <v>45</v>
      </c>
      <c r="G30">
        <v>3</v>
      </c>
      <c r="H30">
        <v>7</v>
      </c>
      <c r="I30" s="23" t="str">
        <f>PANAL!C32</f>
        <v>80084009-7</v>
      </c>
      <c r="J30">
        <v>0</v>
      </c>
      <c r="M30">
        <v>50</v>
      </c>
      <c r="N30">
        <v>1</v>
      </c>
      <c r="R30">
        <v>0</v>
      </c>
      <c r="T30">
        <f>PANAL!Y32</f>
        <v>8062</v>
      </c>
      <c r="U30" t="str">
        <f>PANAL!R32</f>
        <v>GRUPO IMPULSO S.A</v>
      </c>
      <c r="V30" t="str">
        <f>PANAL!S32</f>
        <v>ALE RACHID</v>
      </c>
      <c r="W30">
        <v>46</v>
      </c>
      <c r="X30">
        <v>1</v>
      </c>
      <c r="Y30">
        <f>PANAL!T32</f>
        <v>1561511</v>
      </c>
      <c r="Z30" t="str">
        <f>PANAL!U32</f>
        <v>GENERAL SANTOS 588</v>
      </c>
      <c r="AA30" t="str">
        <f>PANAL!V32</f>
        <v>09747230469</v>
      </c>
      <c r="AB30" t="s">
        <v>71</v>
      </c>
      <c r="AC30" t="s">
        <v>71</v>
      </c>
      <c r="AD30" s="27">
        <v>1</v>
      </c>
      <c r="AE30" s="27">
        <v>1</v>
      </c>
      <c r="AF30" t="s">
        <v>71</v>
      </c>
      <c r="AG30">
        <f>PANAL!$U$2</f>
        <v>238</v>
      </c>
      <c r="AH30">
        <f>PANAL!$S$2</f>
        <v>0</v>
      </c>
      <c r="AI30">
        <f>PANAL!Z32</f>
        <v>33</v>
      </c>
      <c r="AJ30">
        <f>PANAL!AA32</f>
        <v>1</v>
      </c>
      <c r="AK30">
        <v>36</v>
      </c>
      <c r="AL30">
        <v>2</v>
      </c>
      <c r="AM30">
        <v>40</v>
      </c>
      <c r="AN30">
        <f>IF(PANAL!L32="CORRIENTE",1,IF(PANAL!L32="AHORRO",2,9999))</f>
        <v>2</v>
      </c>
      <c r="AO30" s="28">
        <f>PANAL!M32</f>
        <v>5782675</v>
      </c>
      <c r="AP30">
        <v>6</v>
      </c>
      <c r="AQ30">
        <v>9</v>
      </c>
      <c r="AS30">
        <v>1</v>
      </c>
      <c r="AT30">
        <v>0</v>
      </c>
      <c r="AU30">
        <v>0</v>
      </c>
      <c r="AW30" t="s">
        <v>130</v>
      </c>
      <c r="AX30" t="s">
        <v>73</v>
      </c>
    </row>
    <row r="31" spans="2:50" x14ac:dyDescent="0.25">
      <c r="B31">
        <f>PANAL!A33</f>
        <v>806</v>
      </c>
      <c r="C31">
        <f>PANAL!B33</f>
        <v>30</v>
      </c>
      <c r="D31" t="str">
        <f>PANAL!E33</f>
        <v>METREPAY-LEGALMED</v>
      </c>
      <c r="E31" t="str">
        <f>PANAL!D33</f>
        <v>GRUPO IMPULSO S.A</v>
      </c>
      <c r="F31">
        <v>45</v>
      </c>
      <c r="G31">
        <v>3</v>
      </c>
      <c r="H31">
        <v>7</v>
      </c>
      <c r="I31" s="23" t="str">
        <f>PANAL!C33</f>
        <v>80084009-7</v>
      </c>
      <c r="J31">
        <v>0</v>
      </c>
      <c r="M31">
        <v>50</v>
      </c>
      <c r="N31">
        <v>1</v>
      </c>
      <c r="R31">
        <v>0</v>
      </c>
      <c r="T31">
        <f>PANAL!Y33</f>
        <v>8062</v>
      </c>
      <c r="U31" t="str">
        <f>PANAL!R33</f>
        <v>GRUPO IMPULSO S.A</v>
      </c>
      <c r="V31" t="str">
        <f>PANAL!S33</f>
        <v>ALE RACHID</v>
      </c>
      <c r="W31">
        <v>46</v>
      </c>
      <c r="X31">
        <v>1</v>
      </c>
      <c r="Y31">
        <f>PANAL!T33</f>
        <v>1561511</v>
      </c>
      <c r="Z31" t="str">
        <f>PANAL!U33</f>
        <v>GENERAL SANTOS 588</v>
      </c>
      <c r="AA31" t="str">
        <f>PANAL!V33</f>
        <v>09747230469</v>
      </c>
      <c r="AB31" t="s">
        <v>71</v>
      </c>
      <c r="AC31" t="s">
        <v>71</v>
      </c>
      <c r="AD31" s="27">
        <v>1</v>
      </c>
      <c r="AE31" s="27">
        <v>1</v>
      </c>
      <c r="AF31" t="s">
        <v>71</v>
      </c>
      <c r="AG31">
        <f>PANAL!$U$2</f>
        <v>238</v>
      </c>
      <c r="AH31">
        <f>PANAL!$S$2</f>
        <v>0</v>
      </c>
      <c r="AI31">
        <f>PANAL!Z33</f>
        <v>33</v>
      </c>
      <c r="AJ31">
        <f>PANAL!AA33</f>
        <v>1</v>
      </c>
      <c r="AK31">
        <v>36</v>
      </c>
      <c r="AL31">
        <v>2</v>
      </c>
      <c r="AM31">
        <v>40</v>
      </c>
      <c r="AN31">
        <f>IF(PANAL!L33="CORRIENTE",1,IF(PANAL!L33="AHORRO",2,9999))</f>
        <v>2</v>
      </c>
      <c r="AO31" s="28">
        <f>PANAL!M33</f>
        <v>5782675</v>
      </c>
      <c r="AP31">
        <v>6</v>
      </c>
      <c r="AQ31">
        <v>9</v>
      </c>
      <c r="AS31">
        <v>1</v>
      </c>
      <c r="AT31">
        <v>0</v>
      </c>
      <c r="AU31">
        <v>0</v>
      </c>
      <c r="AW31" t="s">
        <v>130</v>
      </c>
      <c r="AX31" t="s">
        <v>73</v>
      </c>
    </row>
    <row r="32" spans="2:50" x14ac:dyDescent="0.25">
      <c r="B32">
        <f>PANAL!A34</f>
        <v>806</v>
      </c>
      <c r="C32">
        <f>PANAL!B34</f>
        <v>31</v>
      </c>
      <c r="D32" t="str">
        <f>PANAL!E34</f>
        <v>NUESTRA ALIANZA</v>
      </c>
      <c r="E32" t="str">
        <f>PANAL!D34</f>
        <v>GRUPO IMPULSO S.A</v>
      </c>
      <c r="F32">
        <v>45</v>
      </c>
      <c r="G32">
        <v>3</v>
      </c>
      <c r="H32">
        <v>7</v>
      </c>
      <c r="I32" s="23" t="str">
        <f>PANAL!C34</f>
        <v>80084009-7</v>
      </c>
      <c r="J32">
        <v>0</v>
      </c>
      <c r="M32">
        <v>50</v>
      </c>
      <c r="N32">
        <v>1</v>
      </c>
      <c r="R32">
        <v>0</v>
      </c>
      <c r="T32">
        <f>PANAL!Y34</f>
        <v>8062</v>
      </c>
      <c r="U32" t="str">
        <f>PANAL!R34</f>
        <v>GRUPO IMPULSO S.A</v>
      </c>
      <c r="V32" t="str">
        <f>PANAL!S34</f>
        <v>ALE RACHID</v>
      </c>
      <c r="W32">
        <v>46</v>
      </c>
      <c r="X32">
        <v>1</v>
      </c>
      <c r="Y32">
        <f>PANAL!T34</f>
        <v>1561511</v>
      </c>
      <c r="Z32" t="str">
        <f>PANAL!U34</f>
        <v>GENERAL SANTOS 588</v>
      </c>
      <c r="AA32" t="str">
        <f>PANAL!V34</f>
        <v>09747230469</v>
      </c>
      <c r="AB32" t="s">
        <v>71</v>
      </c>
      <c r="AC32" t="s">
        <v>71</v>
      </c>
      <c r="AD32" s="27">
        <v>1</v>
      </c>
      <c r="AE32" s="27">
        <v>1</v>
      </c>
      <c r="AF32" t="s">
        <v>71</v>
      </c>
      <c r="AG32">
        <f>PANAL!$U$2</f>
        <v>238</v>
      </c>
      <c r="AH32">
        <f>PANAL!$S$2</f>
        <v>0</v>
      </c>
      <c r="AI32">
        <f>PANAL!Z34</f>
        <v>33</v>
      </c>
      <c r="AJ32">
        <f>PANAL!AA34</f>
        <v>1</v>
      </c>
      <c r="AK32">
        <v>36</v>
      </c>
      <c r="AL32">
        <v>2</v>
      </c>
      <c r="AM32">
        <v>40</v>
      </c>
      <c r="AN32">
        <f>IF(PANAL!L34="CORRIENTE",1,IF(PANAL!L34="AHORRO",2,9999))</f>
        <v>2</v>
      </c>
      <c r="AO32" s="28">
        <f>PANAL!M34</f>
        <v>5782675</v>
      </c>
      <c r="AP32">
        <v>6</v>
      </c>
      <c r="AQ32">
        <v>9</v>
      </c>
      <c r="AS32">
        <v>1</v>
      </c>
      <c r="AT32">
        <v>0</v>
      </c>
      <c r="AU32">
        <v>0</v>
      </c>
      <c r="AW32" t="s">
        <v>130</v>
      </c>
      <c r="AX32" t="s">
        <v>73</v>
      </c>
    </row>
    <row r="33" spans="2:50" x14ac:dyDescent="0.25">
      <c r="B33">
        <f>PANAL!A35</f>
        <v>806</v>
      </c>
      <c r="C33">
        <f>PANAL!B35</f>
        <v>32</v>
      </c>
      <c r="D33" t="str">
        <f>PANAL!E35</f>
        <v>METREPAY-DENTAL CARD</v>
      </c>
      <c r="E33" t="str">
        <f>PANAL!D35</f>
        <v>GRUPO IMPULSO S.A</v>
      </c>
      <c r="F33">
        <v>45</v>
      </c>
      <c r="G33">
        <v>3</v>
      </c>
      <c r="H33">
        <v>7</v>
      </c>
      <c r="I33" s="23" t="str">
        <f>PANAL!C35</f>
        <v>80084009-7</v>
      </c>
      <c r="J33">
        <v>0</v>
      </c>
      <c r="M33">
        <v>50</v>
      </c>
      <c r="N33">
        <v>1</v>
      </c>
      <c r="R33">
        <v>0</v>
      </c>
      <c r="T33">
        <f>PANAL!Y35</f>
        <v>8062</v>
      </c>
      <c r="U33" t="str">
        <f>PANAL!R35</f>
        <v>GRUPO IMPULSO S.A</v>
      </c>
      <c r="V33" t="str">
        <f>PANAL!S35</f>
        <v>ALE RACHID</v>
      </c>
      <c r="W33">
        <v>46</v>
      </c>
      <c r="X33">
        <v>1</v>
      </c>
      <c r="Y33">
        <f>PANAL!T35</f>
        <v>1561511</v>
      </c>
      <c r="Z33" t="str">
        <f>PANAL!U35</f>
        <v>GENERAL SANTOS 588</v>
      </c>
      <c r="AA33" t="str">
        <f>PANAL!V35</f>
        <v>09747230469</v>
      </c>
      <c r="AB33" t="s">
        <v>71</v>
      </c>
      <c r="AC33" t="s">
        <v>71</v>
      </c>
      <c r="AD33" s="27">
        <v>1</v>
      </c>
      <c r="AE33" s="27">
        <v>1</v>
      </c>
      <c r="AF33" t="s">
        <v>71</v>
      </c>
      <c r="AG33">
        <f>PANAL!$U$2</f>
        <v>238</v>
      </c>
      <c r="AH33">
        <f>PANAL!$S$2</f>
        <v>0</v>
      </c>
      <c r="AI33">
        <f>PANAL!Z35</f>
        <v>33</v>
      </c>
      <c r="AJ33">
        <f>PANAL!AA35</f>
        <v>1</v>
      </c>
      <c r="AK33">
        <v>36</v>
      </c>
      <c r="AL33">
        <v>2</v>
      </c>
      <c r="AM33">
        <v>40</v>
      </c>
      <c r="AN33">
        <f>IF(PANAL!L35="CORRIENTE",1,IF(PANAL!L35="AHORRO",2,9999))</f>
        <v>2</v>
      </c>
      <c r="AO33" s="28">
        <f>PANAL!M35</f>
        <v>5782675</v>
      </c>
      <c r="AP33">
        <v>6</v>
      </c>
      <c r="AQ33">
        <v>9</v>
      </c>
      <c r="AS33">
        <v>1</v>
      </c>
      <c r="AT33">
        <v>0</v>
      </c>
      <c r="AU33">
        <v>0</v>
      </c>
      <c r="AW33" t="s">
        <v>130</v>
      </c>
      <c r="AX33" t="s">
        <v>73</v>
      </c>
    </row>
    <row r="34" spans="2:50" x14ac:dyDescent="0.25">
      <c r="B34">
        <f>PANAL!A36</f>
        <v>806</v>
      </c>
      <c r="C34">
        <f>PANAL!B36</f>
        <v>33</v>
      </c>
      <c r="D34" t="str">
        <f>PANAL!E36</f>
        <v>METREPAY-ELECTROSHOP</v>
      </c>
      <c r="E34" t="str">
        <f>PANAL!D36</f>
        <v>GRUPO IMPULSO S.A</v>
      </c>
      <c r="F34">
        <v>45</v>
      </c>
      <c r="G34">
        <v>3</v>
      </c>
      <c r="H34">
        <v>7</v>
      </c>
      <c r="I34" s="23" t="str">
        <f>PANAL!C36</f>
        <v>80084009-7</v>
      </c>
      <c r="J34">
        <v>0</v>
      </c>
      <c r="M34">
        <v>50</v>
      </c>
      <c r="N34">
        <v>1</v>
      </c>
      <c r="R34">
        <v>0</v>
      </c>
      <c r="T34">
        <f>PANAL!Y36</f>
        <v>8062</v>
      </c>
      <c r="U34" t="str">
        <f>PANAL!R36</f>
        <v>GRUPO IMPULSO S.A</v>
      </c>
      <c r="V34" t="str">
        <f>PANAL!S36</f>
        <v>ALE RACHID</v>
      </c>
      <c r="W34">
        <v>46</v>
      </c>
      <c r="X34">
        <v>1</v>
      </c>
      <c r="Y34">
        <f>PANAL!T36</f>
        <v>1561511</v>
      </c>
      <c r="Z34" t="str">
        <f>PANAL!U36</f>
        <v>GENERAL SANTOS 588</v>
      </c>
      <c r="AA34" t="str">
        <f>PANAL!V36</f>
        <v>09747230469</v>
      </c>
      <c r="AB34" t="s">
        <v>71</v>
      </c>
      <c r="AC34" t="s">
        <v>71</v>
      </c>
      <c r="AD34" s="27">
        <v>1</v>
      </c>
      <c r="AE34" s="27">
        <v>1</v>
      </c>
      <c r="AF34" t="s">
        <v>71</v>
      </c>
      <c r="AG34">
        <f>PANAL!$U$2</f>
        <v>238</v>
      </c>
      <c r="AH34">
        <f>PANAL!$S$2</f>
        <v>0</v>
      </c>
      <c r="AI34">
        <f>PANAL!Z36</f>
        <v>33</v>
      </c>
      <c r="AJ34">
        <f>PANAL!AA36</f>
        <v>1</v>
      </c>
      <c r="AK34">
        <v>36</v>
      </c>
      <c r="AL34">
        <v>2</v>
      </c>
      <c r="AM34">
        <v>40</v>
      </c>
      <c r="AN34">
        <f>IF(PANAL!L36="CORRIENTE",1,IF(PANAL!L36="AHORRO",2,9999))</f>
        <v>2</v>
      </c>
      <c r="AO34" s="28">
        <f>PANAL!M36</f>
        <v>5782675</v>
      </c>
      <c r="AP34">
        <v>6</v>
      </c>
      <c r="AQ34">
        <v>9</v>
      </c>
      <c r="AS34">
        <v>1</v>
      </c>
      <c r="AT34">
        <v>0</v>
      </c>
      <c r="AU34">
        <v>0</v>
      </c>
      <c r="AW34" t="s">
        <v>130</v>
      </c>
      <c r="AX34" t="s">
        <v>73</v>
      </c>
    </row>
    <row r="35" spans="2:50" x14ac:dyDescent="0.25">
      <c r="B35">
        <f>PANAL!A37</f>
        <v>806</v>
      </c>
      <c r="C35">
        <f>PANAL!B37</f>
        <v>34</v>
      </c>
      <c r="D35" t="str">
        <f>PANAL!E37</f>
        <v>METREPAY-GONZALITO</v>
      </c>
      <c r="E35" t="str">
        <f>PANAL!D37</f>
        <v>GRUPO IMPULSO S.A</v>
      </c>
      <c r="F35">
        <v>45</v>
      </c>
      <c r="G35">
        <v>3</v>
      </c>
      <c r="H35">
        <v>7</v>
      </c>
      <c r="I35" s="23" t="str">
        <f>PANAL!C37</f>
        <v>80084009-7</v>
      </c>
      <c r="J35">
        <v>0</v>
      </c>
      <c r="M35">
        <v>50</v>
      </c>
      <c r="N35">
        <v>1</v>
      </c>
      <c r="R35">
        <v>0</v>
      </c>
      <c r="T35">
        <f>PANAL!Y37</f>
        <v>8062</v>
      </c>
      <c r="U35" t="str">
        <f>PANAL!R37</f>
        <v>GRUPO IMPULSO S.A</v>
      </c>
      <c r="V35" t="str">
        <f>PANAL!S37</f>
        <v>ALE RACHID</v>
      </c>
      <c r="W35">
        <v>46</v>
      </c>
      <c r="X35">
        <v>1</v>
      </c>
      <c r="Y35">
        <f>PANAL!T37</f>
        <v>1561511</v>
      </c>
      <c r="Z35" t="str">
        <f>PANAL!U37</f>
        <v>GENERAL SANTOS 588</v>
      </c>
      <c r="AA35" t="str">
        <f>PANAL!V37</f>
        <v>09747230469</v>
      </c>
      <c r="AB35" t="s">
        <v>71</v>
      </c>
      <c r="AC35" t="s">
        <v>71</v>
      </c>
      <c r="AD35" s="27">
        <v>1</v>
      </c>
      <c r="AE35" s="27">
        <v>1</v>
      </c>
      <c r="AF35" t="s">
        <v>71</v>
      </c>
      <c r="AG35">
        <f>PANAL!$U$2</f>
        <v>238</v>
      </c>
      <c r="AH35">
        <f>PANAL!$S$2</f>
        <v>0</v>
      </c>
      <c r="AI35">
        <f>PANAL!Z37</f>
        <v>33</v>
      </c>
      <c r="AJ35">
        <f>PANAL!AA37</f>
        <v>1</v>
      </c>
      <c r="AK35">
        <v>36</v>
      </c>
      <c r="AL35">
        <v>2</v>
      </c>
      <c r="AM35">
        <v>40</v>
      </c>
      <c r="AN35">
        <f>IF(PANAL!L37="CORRIENTE",1,IF(PANAL!L37="AHORRO",2,9999))</f>
        <v>2</v>
      </c>
      <c r="AO35" s="28">
        <f>PANAL!M37</f>
        <v>5782675</v>
      </c>
      <c r="AP35">
        <v>6</v>
      </c>
      <c r="AQ35">
        <v>9</v>
      </c>
      <c r="AS35">
        <v>1</v>
      </c>
      <c r="AT35">
        <v>0</v>
      </c>
      <c r="AU35">
        <v>0</v>
      </c>
      <c r="AW35" t="s">
        <v>130</v>
      </c>
      <c r="AX35" t="s">
        <v>73</v>
      </c>
    </row>
    <row r="36" spans="2:50" x14ac:dyDescent="0.25">
      <c r="B36">
        <f>PANAL!A38</f>
        <v>806</v>
      </c>
      <c r="C36">
        <f>PANAL!B38</f>
        <v>35</v>
      </c>
      <c r="D36" t="str">
        <f>PANAL!E38</f>
        <v>METREPAY-PROTEK</v>
      </c>
      <c r="E36" t="str">
        <f>PANAL!D38</f>
        <v>GRUPO IMPULSO S.A</v>
      </c>
      <c r="F36">
        <v>45</v>
      </c>
      <c r="G36">
        <v>3</v>
      </c>
      <c r="H36">
        <v>7</v>
      </c>
      <c r="I36" s="23" t="str">
        <f>PANAL!C38</f>
        <v>80084009-7</v>
      </c>
      <c r="J36">
        <v>0</v>
      </c>
      <c r="M36">
        <v>50</v>
      </c>
      <c r="N36">
        <v>1</v>
      </c>
      <c r="R36">
        <v>0</v>
      </c>
      <c r="T36">
        <f>PANAL!Y38</f>
        <v>8062</v>
      </c>
      <c r="U36" t="str">
        <f>PANAL!R38</f>
        <v>GRUPO IMPULSO S.A</v>
      </c>
      <c r="V36" t="str">
        <f>PANAL!S38</f>
        <v>ALE RACHID</v>
      </c>
      <c r="W36">
        <v>46</v>
      </c>
      <c r="X36">
        <v>1</v>
      </c>
      <c r="Y36">
        <f>PANAL!T38</f>
        <v>1561511</v>
      </c>
      <c r="Z36" t="str">
        <f>PANAL!U38</f>
        <v>GENERAL SANTOS 588</v>
      </c>
      <c r="AA36" t="str">
        <f>PANAL!V38</f>
        <v>09747230469</v>
      </c>
      <c r="AB36" t="s">
        <v>71</v>
      </c>
      <c r="AC36" t="s">
        <v>71</v>
      </c>
      <c r="AD36" s="27">
        <v>1</v>
      </c>
      <c r="AE36" s="27">
        <v>1</v>
      </c>
      <c r="AF36" t="s">
        <v>71</v>
      </c>
      <c r="AG36">
        <f>PANAL!$U$2</f>
        <v>238</v>
      </c>
      <c r="AH36">
        <f>PANAL!$S$2</f>
        <v>0</v>
      </c>
      <c r="AI36">
        <f>PANAL!Z38</f>
        <v>33</v>
      </c>
      <c r="AJ36">
        <f>PANAL!AA38</f>
        <v>1</v>
      </c>
      <c r="AK36">
        <v>36</v>
      </c>
      <c r="AL36">
        <v>2</v>
      </c>
      <c r="AM36">
        <v>40</v>
      </c>
      <c r="AN36">
        <f>IF(PANAL!L38="CORRIENTE",1,IF(PANAL!L38="AHORRO",2,9999))</f>
        <v>2</v>
      </c>
      <c r="AO36" s="28">
        <f>PANAL!M38</f>
        <v>5782675</v>
      </c>
      <c r="AP36">
        <v>6</v>
      </c>
      <c r="AQ36">
        <v>9</v>
      </c>
      <c r="AS36">
        <v>1</v>
      </c>
      <c r="AT36">
        <v>0</v>
      </c>
      <c r="AU36">
        <v>0</v>
      </c>
      <c r="AW36" t="s">
        <v>130</v>
      </c>
      <c r="AX36" t="s">
        <v>73</v>
      </c>
    </row>
    <row r="37" spans="2:50" x14ac:dyDescent="0.25">
      <c r="B37">
        <f>PANAL!A39</f>
        <v>806</v>
      </c>
      <c r="C37">
        <f>PANAL!B39</f>
        <v>36</v>
      </c>
      <c r="D37" t="str">
        <f>PANAL!E39</f>
        <v>GIRLS CODE - METRAPAY</v>
      </c>
      <c r="E37" t="str">
        <f>PANAL!D39</f>
        <v>GRUPO IMPULSO S.A</v>
      </c>
      <c r="F37">
        <v>45</v>
      </c>
      <c r="G37">
        <v>3</v>
      </c>
      <c r="H37">
        <v>7</v>
      </c>
      <c r="I37" s="23" t="str">
        <f>PANAL!C39</f>
        <v>80084009-7</v>
      </c>
      <c r="J37">
        <v>0</v>
      </c>
      <c r="M37">
        <v>50</v>
      </c>
      <c r="N37">
        <v>1</v>
      </c>
      <c r="R37">
        <v>0</v>
      </c>
      <c r="T37">
        <f>PANAL!Y39</f>
        <v>8062</v>
      </c>
      <c r="U37" t="str">
        <f>PANAL!R39</f>
        <v>GRUPO IMPULSO S.A</v>
      </c>
      <c r="V37" t="str">
        <f>PANAL!S39</f>
        <v>ALE RACHID</v>
      </c>
      <c r="W37">
        <v>46</v>
      </c>
      <c r="X37">
        <v>1</v>
      </c>
      <c r="Y37">
        <f>PANAL!T39</f>
        <v>1561511</v>
      </c>
      <c r="Z37" t="str">
        <f>PANAL!U39</f>
        <v>GENERAL SANTOS 588</v>
      </c>
      <c r="AA37" t="str">
        <f>PANAL!V39</f>
        <v>09747230469</v>
      </c>
      <c r="AB37" t="s">
        <v>71</v>
      </c>
      <c r="AC37" t="s">
        <v>71</v>
      </c>
      <c r="AD37" s="27">
        <v>1</v>
      </c>
      <c r="AE37" s="27">
        <v>1</v>
      </c>
      <c r="AF37" t="s">
        <v>71</v>
      </c>
      <c r="AG37">
        <f>PANAL!$U$2</f>
        <v>238</v>
      </c>
      <c r="AH37">
        <f>PANAL!$S$2</f>
        <v>0</v>
      </c>
      <c r="AI37">
        <f>PANAL!Z39</f>
        <v>33</v>
      </c>
      <c r="AJ37">
        <f>PANAL!AA39</f>
        <v>1</v>
      </c>
      <c r="AK37">
        <v>36</v>
      </c>
      <c r="AL37">
        <v>2</v>
      </c>
      <c r="AM37">
        <v>40</v>
      </c>
      <c r="AN37">
        <f>IF(PANAL!L39="CORRIENTE",1,IF(PANAL!L39="AHORRO",2,9999))</f>
        <v>2</v>
      </c>
      <c r="AO37" s="28">
        <f>PANAL!M39</f>
        <v>5782675</v>
      </c>
      <c r="AP37">
        <v>6</v>
      </c>
      <c r="AQ37">
        <v>9</v>
      </c>
      <c r="AS37">
        <v>1</v>
      </c>
      <c r="AT37">
        <v>0</v>
      </c>
      <c r="AU37">
        <v>0</v>
      </c>
      <c r="AW37" t="s">
        <v>130</v>
      </c>
      <c r="AX37" t="s">
        <v>73</v>
      </c>
    </row>
    <row r="38" spans="2:50" x14ac:dyDescent="0.25">
      <c r="B38">
        <f>PANAL!A40</f>
        <v>806</v>
      </c>
      <c r="C38">
        <f>PANAL!B40</f>
        <v>37</v>
      </c>
      <c r="D38" t="str">
        <f>PANAL!E40</f>
        <v>METREPAY-ROD S.A.</v>
      </c>
      <c r="E38" t="str">
        <f>PANAL!D40</f>
        <v>GRUPO IMPULSO S.A</v>
      </c>
      <c r="F38">
        <v>45</v>
      </c>
      <c r="G38">
        <v>3</v>
      </c>
      <c r="H38">
        <v>7</v>
      </c>
      <c r="I38" s="23" t="str">
        <f>PANAL!C40</f>
        <v>80084009-7</v>
      </c>
      <c r="J38">
        <v>0</v>
      </c>
      <c r="M38">
        <v>50</v>
      </c>
      <c r="N38">
        <v>1</v>
      </c>
      <c r="R38">
        <v>0</v>
      </c>
      <c r="T38">
        <f>PANAL!Y40</f>
        <v>8062</v>
      </c>
      <c r="U38" t="str">
        <f>PANAL!R40</f>
        <v>GRUPO IMPULSO S.A</v>
      </c>
      <c r="V38" t="str">
        <f>PANAL!S40</f>
        <v>ALE RACHID</v>
      </c>
      <c r="W38">
        <v>46</v>
      </c>
      <c r="X38">
        <v>1</v>
      </c>
      <c r="Y38">
        <f>PANAL!T40</f>
        <v>1561511</v>
      </c>
      <c r="Z38" t="str">
        <f>PANAL!U40</f>
        <v>GENERAL SANTOS 588</v>
      </c>
      <c r="AA38" t="str">
        <f>PANAL!V40</f>
        <v>09747230469</v>
      </c>
      <c r="AB38" t="s">
        <v>71</v>
      </c>
      <c r="AC38" t="s">
        <v>71</v>
      </c>
      <c r="AD38" s="27">
        <v>1</v>
      </c>
      <c r="AE38" s="27">
        <v>1</v>
      </c>
      <c r="AF38" t="s">
        <v>71</v>
      </c>
      <c r="AG38">
        <f>PANAL!$U$2</f>
        <v>238</v>
      </c>
      <c r="AH38">
        <f>PANAL!$S$2</f>
        <v>0</v>
      </c>
      <c r="AI38">
        <f>PANAL!Z40</f>
        <v>33</v>
      </c>
      <c r="AJ38">
        <f>PANAL!AA40</f>
        <v>1</v>
      </c>
      <c r="AK38">
        <v>36</v>
      </c>
      <c r="AL38">
        <v>2</v>
      </c>
      <c r="AM38">
        <v>40</v>
      </c>
      <c r="AN38">
        <f>IF(PANAL!L40="CORRIENTE",1,IF(PANAL!L40="AHORRO",2,9999))</f>
        <v>2</v>
      </c>
      <c r="AO38" s="28">
        <f>PANAL!M40</f>
        <v>5782675</v>
      </c>
      <c r="AP38">
        <v>6</v>
      </c>
      <c r="AQ38">
        <v>9</v>
      </c>
      <c r="AS38">
        <v>1</v>
      </c>
      <c r="AT38">
        <v>0</v>
      </c>
      <c r="AU38">
        <v>0</v>
      </c>
      <c r="AW38" t="s">
        <v>130</v>
      </c>
      <c r="AX38" t="s">
        <v>73</v>
      </c>
    </row>
    <row r="39" spans="2:50" x14ac:dyDescent="0.25">
      <c r="AD39" s="27"/>
      <c r="AE39" s="27"/>
      <c r="AO39" s="2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38"/>
  <sheetViews>
    <sheetView topLeftCell="C13" workbookViewId="0">
      <selection activeCell="T36" sqref="T36"/>
    </sheetView>
  </sheetViews>
  <sheetFormatPr baseColWidth="10" defaultRowHeight="15" x14ac:dyDescent="0.25"/>
  <sheetData>
    <row r="1" spans="2:21" x14ac:dyDescent="0.25">
      <c r="B1" t="s">
        <v>74</v>
      </c>
      <c r="C1" t="s">
        <v>23</v>
      </c>
      <c r="D1" t="s">
        <v>75</v>
      </c>
      <c r="E1" t="s">
        <v>76</v>
      </c>
      <c r="F1" t="s">
        <v>77</v>
      </c>
      <c r="G1" t="s">
        <v>78</v>
      </c>
      <c r="H1" t="s">
        <v>79</v>
      </c>
      <c r="I1" s="29" t="s">
        <v>80</v>
      </c>
      <c r="J1" t="s">
        <v>81</v>
      </c>
      <c r="K1" t="s">
        <v>82</v>
      </c>
      <c r="L1" t="s">
        <v>83</v>
      </c>
      <c r="M1" t="s">
        <v>84</v>
      </c>
      <c r="N1" t="s">
        <v>85</v>
      </c>
      <c r="O1" t="s">
        <v>86</v>
      </c>
      <c r="P1" t="s">
        <v>87</v>
      </c>
      <c r="Q1" t="s">
        <v>88</v>
      </c>
      <c r="R1" t="s">
        <v>89</v>
      </c>
      <c r="S1" t="s">
        <v>68</v>
      </c>
      <c r="T1" t="s">
        <v>90</v>
      </c>
      <c r="U1" t="s">
        <v>70</v>
      </c>
    </row>
    <row r="2" spans="2:21" x14ac:dyDescent="0.25">
      <c r="B2">
        <f>PANAL!A4</f>
        <v>806</v>
      </c>
      <c r="C2">
        <f>novedadesComerciosPanal!C2</f>
        <v>1</v>
      </c>
      <c r="D2">
        <f>PANAL!$U$1</f>
        <v>1</v>
      </c>
      <c r="E2">
        <v>830</v>
      </c>
      <c r="F2">
        <v>1</v>
      </c>
      <c r="G2">
        <v>39</v>
      </c>
      <c r="H2">
        <v>2</v>
      </c>
      <c r="I2" s="34">
        <f>PANAL!N4</f>
        <v>5</v>
      </c>
      <c r="J2">
        <f>PANAL!$W$1</f>
        <v>1</v>
      </c>
      <c r="K2">
        <f>PANAL!Y1</f>
        <v>1</v>
      </c>
      <c r="L2">
        <v>0</v>
      </c>
      <c r="M2" t="s">
        <v>91</v>
      </c>
      <c r="N2">
        <v>0</v>
      </c>
      <c r="O2">
        <v>1</v>
      </c>
      <c r="P2">
        <v>30</v>
      </c>
      <c r="Q2">
        <v>40</v>
      </c>
      <c r="R2">
        <v>0</v>
      </c>
      <c r="T2" t="s">
        <v>130</v>
      </c>
      <c r="U2" t="s">
        <v>73</v>
      </c>
    </row>
    <row r="3" spans="2:21" x14ac:dyDescent="0.25">
      <c r="B3">
        <f>PANAL!A5</f>
        <v>806</v>
      </c>
      <c r="C3">
        <f>novedadesComerciosPanal!C3</f>
        <v>2</v>
      </c>
      <c r="D3">
        <f>PANAL!$U$1</f>
        <v>1</v>
      </c>
      <c r="E3">
        <v>830</v>
      </c>
      <c r="F3">
        <v>1</v>
      </c>
      <c r="G3">
        <v>39</v>
      </c>
      <c r="H3">
        <v>2</v>
      </c>
      <c r="I3" s="34">
        <f>PANAL!N5</f>
        <v>5</v>
      </c>
      <c r="J3">
        <v>1</v>
      </c>
      <c r="K3">
        <v>1</v>
      </c>
      <c r="L3">
        <v>0</v>
      </c>
      <c r="M3" t="s">
        <v>91</v>
      </c>
      <c r="N3">
        <v>0</v>
      </c>
      <c r="O3">
        <v>1</v>
      </c>
      <c r="P3">
        <v>30</v>
      </c>
      <c r="Q3">
        <v>40</v>
      </c>
      <c r="R3">
        <v>0</v>
      </c>
      <c r="T3" t="s">
        <v>130</v>
      </c>
      <c r="U3" t="s">
        <v>73</v>
      </c>
    </row>
    <row r="4" spans="2:21" x14ac:dyDescent="0.25">
      <c r="B4">
        <f>PANAL!A6</f>
        <v>806</v>
      </c>
      <c r="C4">
        <f>novedadesComerciosPanal!C4</f>
        <v>3</v>
      </c>
      <c r="D4">
        <f>PANAL!$U$1</f>
        <v>1</v>
      </c>
      <c r="E4">
        <v>830</v>
      </c>
      <c r="F4">
        <v>1</v>
      </c>
      <c r="G4">
        <v>39</v>
      </c>
      <c r="H4">
        <v>2</v>
      </c>
      <c r="I4" s="34">
        <f>PANAL!N6</f>
        <v>5</v>
      </c>
      <c r="J4">
        <v>1</v>
      </c>
      <c r="K4">
        <v>1</v>
      </c>
      <c r="L4">
        <v>0</v>
      </c>
      <c r="M4" t="s">
        <v>91</v>
      </c>
      <c r="N4">
        <v>0</v>
      </c>
      <c r="O4">
        <v>1</v>
      </c>
      <c r="P4">
        <v>30</v>
      </c>
      <c r="Q4">
        <v>40</v>
      </c>
      <c r="R4">
        <v>0</v>
      </c>
      <c r="T4" t="s">
        <v>130</v>
      </c>
      <c r="U4" t="s">
        <v>73</v>
      </c>
    </row>
    <row r="5" spans="2:21" x14ac:dyDescent="0.25">
      <c r="B5">
        <f>PANAL!A7</f>
        <v>806</v>
      </c>
      <c r="C5">
        <f>novedadesComerciosPanal!C5</f>
        <v>4</v>
      </c>
      <c r="D5">
        <f>PANAL!$U$1</f>
        <v>1</v>
      </c>
      <c r="E5">
        <v>830</v>
      </c>
      <c r="F5">
        <v>1</v>
      </c>
      <c r="G5">
        <v>39</v>
      </c>
      <c r="H5">
        <v>2</v>
      </c>
      <c r="I5" s="34">
        <f>PANAL!N7</f>
        <v>5</v>
      </c>
      <c r="J5">
        <v>1</v>
      </c>
      <c r="K5">
        <v>1</v>
      </c>
      <c r="L5">
        <v>0</v>
      </c>
      <c r="M5" t="s">
        <v>91</v>
      </c>
      <c r="N5">
        <v>0</v>
      </c>
      <c r="O5">
        <v>1</v>
      </c>
      <c r="P5">
        <v>30</v>
      </c>
      <c r="Q5">
        <v>40</v>
      </c>
      <c r="R5">
        <v>0</v>
      </c>
      <c r="T5" t="s">
        <v>130</v>
      </c>
      <c r="U5" t="s">
        <v>73</v>
      </c>
    </row>
    <row r="6" spans="2:21" x14ac:dyDescent="0.25">
      <c r="B6">
        <f>PANAL!A8</f>
        <v>806</v>
      </c>
      <c r="C6">
        <f>novedadesComerciosPanal!C6</f>
        <v>5</v>
      </c>
      <c r="D6">
        <f>PANAL!$U$1</f>
        <v>1</v>
      </c>
      <c r="E6">
        <v>830</v>
      </c>
      <c r="F6">
        <v>1</v>
      </c>
      <c r="G6">
        <v>39</v>
      </c>
      <c r="H6">
        <v>2</v>
      </c>
      <c r="I6" s="34">
        <f>PANAL!N8</f>
        <v>5</v>
      </c>
      <c r="J6">
        <v>1</v>
      </c>
      <c r="K6">
        <v>1</v>
      </c>
      <c r="L6">
        <v>0</v>
      </c>
      <c r="M6" t="s">
        <v>91</v>
      </c>
      <c r="N6">
        <v>0</v>
      </c>
      <c r="O6">
        <v>1</v>
      </c>
      <c r="P6">
        <v>30</v>
      </c>
      <c r="Q6">
        <v>40</v>
      </c>
      <c r="R6">
        <v>0</v>
      </c>
      <c r="T6" t="s">
        <v>130</v>
      </c>
      <c r="U6" t="s">
        <v>73</v>
      </c>
    </row>
    <row r="7" spans="2:21" x14ac:dyDescent="0.25">
      <c r="B7">
        <f>PANAL!A9</f>
        <v>806</v>
      </c>
      <c r="C7">
        <f>novedadesComerciosPanal!C7</f>
        <v>6</v>
      </c>
      <c r="D7">
        <f>PANAL!$U$1</f>
        <v>1</v>
      </c>
      <c r="E7">
        <v>830</v>
      </c>
      <c r="F7">
        <v>1</v>
      </c>
      <c r="G7">
        <v>39</v>
      </c>
      <c r="H7">
        <v>2</v>
      </c>
      <c r="I7" s="34">
        <f>PANAL!N9</f>
        <v>5</v>
      </c>
      <c r="J7">
        <v>1</v>
      </c>
      <c r="K7">
        <v>1</v>
      </c>
      <c r="L7">
        <v>0</v>
      </c>
      <c r="M7" t="s">
        <v>91</v>
      </c>
      <c r="N7">
        <v>0</v>
      </c>
      <c r="O7">
        <v>1</v>
      </c>
      <c r="P7">
        <v>30</v>
      </c>
      <c r="Q7">
        <v>40</v>
      </c>
      <c r="R7">
        <v>0</v>
      </c>
      <c r="T7" t="s">
        <v>130</v>
      </c>
      <c r="U7" t="s">
        <v>73</v>
      </c>
    </row>
    <row r="8" spans="2:21" x14ac:dyDescent="0.25">
      <c r="B8">
        <f>PANAL!A10</f>
        <v>806</v>
      </c>
      <c r="C8">
        <f>novedadesComerciosPanal!C8</f>
        <v>7</v>
      </c>
      <c r="D8">
        <f>PANAL!$U$1</f>
        <v>1</v>
      </c>
      <c r="E8">
        <v>830</v>
      </c>
      <c r="F8">
        <v>1</v>
      </c>
      <c r="G8">
        <v>39</v>
      </c>
      <c r="H8">
        <v>2</v>
      </c>
      <c r="I8" s="34">
        <f>PANAL!N10</f>
        <v>5</v>
      </c>
      <c r="J8">
        <v>1</v>
      </c>
      <c r="K8">
        <v>1</v>
      </c>
      <c r="L8">
        <v>0</v>
      </c>
      <c r="M8" t="s">
        <v>91</v>
      </c>
      <c r="N8">
        <v>0</v>
      </c>
      <c r="O8">
        <v>1</v>
      </c>
      <c r="P8">
        <v>30</v>
      </c>
      <c r="Q8">
        <v>40</v>
      </c>
      <c r="R8">
        <v>0</v>
      </c>
      <c r="T8" t="s">
        <v>130</v>
      </c>
      <c r="U8" t="s">
        <v>73</v>
      </c>
    </row>
    <row r="9" spans="2:21" x14ac:dyDescent="0.25">
      <c r="B9">
        <f>PANAL!A11</f>
        <v>806</v>
      </c>
      <c r="C9">
        <f>novedadesComerciosPanal!C9</f>
        <v>8</v>
      </c>
      <c r="D9">
        <f>PANAL!$U$1</f>
        <v>1</v>
      </c>
      <c r="E9">
        <v>830</v>
      </c>
      <c r="F9">
        <v>1</v>
      </c>
      <c r="G9">
        <v>39</v>
      </c>
      <c r="H9">
        <v>2</v>
      </c>
      <c r="I9" s="34">
        <f>PANAL!N11</f>
        <v>5</v>
      </c>
      <c r="J9">
        <v>1</v>
      </c>
      <c r="K9">
        <v>1</v>
      </c>
      <c r="L9">
        <v>0</v>
      </c>
      <c r="M9" t="s">
        <v>91</v>
      </c>
      <c r="N9">
        <v>0</v>
      </c>
      <c r="O9">
        <v>1</v>
      </c>
      <c r="P9">
        <v>30</v>
      </c>
      <c r="Q9">
        <v>40</v>
      </c>
      <c r="R9">
        <v>0</v>
      </c>
      <c r="T9" t="s">
        <v>130</v>
      </c>
      <c r="U9" t="s">
        <v>73</v>
      </c>
    </row>
    <row r="10" spans="2:21" x14ac:dyDescent="0.25">
      <c r="B10">
        <f>PANAL!A12</f>
        <v>806</v>
      </c>
      <c r="C10">
        <f>novedadesComerciosPanal!C10</f>
        <v>9</v>
      </c>
      <c r="D10">
        <f>PANAL!$U$1</f>
        <v>1</v>
      </c>
      <c r="E10">
        <v>830</v>
      </c>
      <c r="F10">
        <v>1</v>
      </c>
      <c r="G10">
        <v>39</v>
      </c>
      <c r="H10">
        <v>2</v>
      </c>
      <c r="I10" s="34">
        <f>PANAL!N12</f>
        <v>5</v>
      </c>
      <c r="J10">
        <v>1</v>
      </c>
      <c r="K10">
        <v>1</v>
      </c>
      <c r="L10">
        <v>0</v>
      </c>
      <c r="M10" t="s">
        <v>91</v>
      </c>
      <c r="N10">
        <v>0</v>
      </c>
      <c r="O10">
        <v>1</v>
      </c>
      <c r="P10">
        <v>30</v>
      </c>
      <c r="Q10">
        <v>40</v>
      </c>
      <c r="R10">
        <v>0</v>
      </c>
      <c r="T10" t="s">
        <v>130</v>
      </c>
      <c r="U10" t="s">
        <v>73</v>
      </c>
    </row>
    <row r="11" spans="2:21" x14ac:dyDescent="0.25">
      <c r="B11">
        <f>PANAL!A13</f>
        <v>806</v>
      </c>
      <c r="C11">
        <f>novedadesComerciosPanal!C11</f>
        <v>10</v>
      </c>
      <c r="D11">
        <f>PANAL!$U$1</f>
        <v>1</v>
      </c>
      <c r="E11">
        <v>830</v>
      </c>
      <c r="F11">
        <v>1</v>
      </c>
      <c r="G11">
        <v>39</v>
      </c>
      <c r="H11">
        <v>2</v>
      </c>
      <c r="I11" s="34">
        <f>PANAL!N13</f>
        <v>5</v>
      </c>
      <c r="J11">
        <v>1</v>
      </c>
      <c r="K11">
        <v>1</v>
      </c>
      <c r="L11">
        <v>0</v>
      </c>
      <c r="M11" t="s">
        <v>91</v>
      </c>
      <c r="N11">
        <v>0</v>
      </c>
      <c r="O11">
        <v>1</v>
      </c>
      <c r="P11">
        <v>30</v>
      </c>
      <c r="Q11">
        <v>40</v>
      </c>
      <c r="R11">
        <v>0</v>
      </c>
      <c r="T11" t="s">
        <v>130</v>
      </c>
      <c r="U11" t="s">
        <v>73</v>
      </c>
    </row>
    <row r="12" spans="2:21" x14ac:dyDescent="0.25">
      <c r="B12">
        <f>PANAL!A14</f>
        <v>806</v>
      </c>
      <c r="C12">
        <f>novedadesComerciosPanal!C12</f>
        <v>11</v>
      </c>
      <c r="D12">
        <f>PANAL!$U$1</f>
        <v>1</v>
      </c>
      <c r="E12">
        <v>830</v>
      </c>
      <c r="F12">
        <v>1</v>
      </c>
      <c r="G12">
        <v>39</v>
      </c>
      <c r="H12">
        <v>2</v>
      </c>
      <c r="I12" s="34">
        <f>PANAL!N14</f>
        <v>5</v>
      </c>
      <c r="J12">
        <v>1</v>
      </c>
      <c r="K12">
        <v>1</v>
      </c>
      <c r="L12">
        <v>0</v>
      </c>
      <c r="M12" t="s">
        <v>91</v>
      </c>
      <c r="N12">
        <v>0</v>
      </c>
      <c r="O12">
        <v>1</v>
      </c>
      <c r="P12">
        <v>30</v>
      </c>
      <c r="Q12">
        <v>40</v>
      </c>
      <c r="R12">
        <v>0</v>
      </c>
      <c r="T12" t="s">
        <v>130</v>
      </c>
      <c r="U12" t="s">
        <v>73</v>
      </c>
    </row>
    <row r="13" spans="2:21" x14ac:dyDescent="0.25">
      <c r="B13">
        <f>PANAL!A15</f>
        <v>806</v>
      </c>
      <c r="C13">
        <f>novedadesComerciosPanal!C13</f>
        <v>12</v>
      </c>
      <c r="D13">
        <f>PANAL!$U$1</f>
        <v>1</v>
      </c>
      <c r="E13">
        <v>830</v>
      </c>
      <c r="F13">
        <v>1</v>
      </c>
      <c r="G13">
        <v>39</v>
      </c>
      <c r="H13">
        <v>2</v>
      </c>
      <c r="I13" s="34">
        <f>PANAL!N15</f>
        <v>5</v>
      </c>
      <c r="J13">
        <v>1</v>
      </c>
      <c r="K13">
        <v>1</v>
      </c>
      <c r="L13">
        <v>0</v>
      </c>
      <c r="M13" t="s">
        <v>91</v>
      </c>
      <c r="N13">
        <v>0</v>
      </c>
      <c r="O13">
        <v>1</v>
      </c>
      <c r="P13">
        <v>30</v>
      </c>
      <c r="Q13">
        <v>40</v>
      </c>
      <c r="R13">
        <v>0</v>
      </c>
      <c r="T13" t="s">
        <v>130</v>
      </c>
      <c r="U13" t="s">
        <v>73</v>
      </c>
    </row>
    <row r="14" spans="2:21" x14ac:dyDescent="0.25">
      <c r="B14">
        <f>PANAL!A16</f>
        <v>806</v>
      </c>
      <c r="C14">
        <f>novedadesComerciosPanal!C14</f>
        <v>13</v>
      </c>
      <c r="D14">
        <f>PANAL!$U$1</f>
        <v>1</v>
      </c>
      <c r="E14">
        <v>830</v>
      </c>
      <c r="F14">
        <v>1</v>
      </c>
      <c r="G14">
        <v>39</v>
      </c>
      <c r="H14">
        <v>2</v>
      </c>
      <c r="I14" s="34">
        <f>PANAL!N16</f>
        <v>5</v>
      </c>
      <c r="J14">
        <v>1</v>
      </c>
      <c r="K14">
        <v>1</v>
      </c>
      <c r="L14">
        <v>0</v>
      </c>
      <c r="M14" t="s">
        <v>91</v>
      </c>
      <c r="N14">
        <v>0</v>
      </c>
      <c r="O14">
        <v>1</v>
      </c>
      <c r="P14">
        <v>30</v>
      </c>
      <c r="Q14">
        <v>40</v>
      </c>
      <c r="R14">
        <v>0</v>
      </c>
      <c r="T14" t="s">
        <v>130</v>
      </c>
      <c r="U14" t="s">
        <v>73</v>
      </c>
    </row>
    <row r="15" spans="2:21" x14ac:dyDescent="0.25">
      <c r="B15">
        <f>PANAL!A17</f>
        <v>806</v>
      </c>
      <c r="C15">
        <f>novedadesComerciosPanal!C15</f>
        <v>14</v>
      </c>
      <c r="D15">
        <f>PANAL!$U$1</f>
        <v>1</v>
      </c>
      <c r="E15">
        <v>830</v>
      </c>
      <c r="F15">
        <v>1</v>
      </c>
      <c r="G15">
        <v>39</v>
      </c>
      <c r="H15">
        <v>2</v>
      </c>
      <c r="I15" s="34">
        <f>PANAL!N17</f>
        <v>5</v>
      </c>
      <c r="J15">
        <v>1</v>
      </c>
      <c r="K15">
        <v>1</v>
      </c>
      <c r="L15">
        <v>0</v>
      </c>
      <c r="M15" t="s">
        <v>91</v>
      </c>
      <c r="N15">
        <v>0</v>
      </c>
      <c r="O15">
        <v>1</v>
      </c>
      <c r="P15">
        <v>30</v>
      </c>
      <c r="Q15">
        <v>40</v>
      </c>
      <c r="R15">
        <v>0</v>
      </c>
      <c r="T15" t="s">
        <v>130</v>
      </c>
      <c r="U15" t="s">
        <v>73</v>
      </c>
    </row>
    <row r="16" spans="2:21" x14ac:dyDescent="0.25">
      <c r="B16">
        <f>PANAL!A18</f>
        <v>806</v>
      </c>
      <c r="C16">
        <f>novedadesComerciosPanal!C16</f>
        <v>15</v>
      </c>
      <c r="D16">
        <f>PANAL!$U$1</f>
        <v>1</v>
      </c>
      <c r="E16">
        <v>830</v>
      </c>
      <c r="F16">
        <v>1</v>
      </c>
      <c r="G16">
        <v>39</v>
      </c>
      <c r="H16">
        <v>2</v>
      </c>
      <c r="I16" s="34">
        <f>PANAL!N18</f>
        <v>5</v>
      </c>
      <c r="J16">
        <v>1</v>
      </c>
      <c r="K16">
        <v>1</v>
      </c>
      <c r="L16">
        <v>0</v>
      </c>
      <c r="M16" t="s">
        <v>91</v>
      </c>
      <c r="N16">
        <v>0</v>
      </c>
      <c r="O16">
        <v>1</v>
      </c>
      <c r="P16">
        <v>30</v>
      </c>
      <c r="Q16">
        <v>40</v>
      </c>
      <c r="R16">
        <v>0</v>
      </c>
      <c r="T16" t="s">
        <v>130</v>
      </c>
      <c r="U16" t="s">
        <v>73</v>
      </c>
    </row>
    <row r="17" spans="2:21" x14ac:dyDescent="0.25">
      <c r="B17">
        <f>PANAL!A19</f>
        <v>806</v>
      </c>
      <c r="C17">
        <f>novedadesComerciosPanal!C17</f>
        <v>16</v>
      </c>
      <c r="D17">
        <f>PANAL!$U$1</f>
        <v>1</v>
      </c>
      <c r="E17">
        <v>830</v>
      </c>
      <c r="F17">
        <v>1</v>
      </c>
      <c r="G17">
        <v>39</v>
      </c>
      <c r="H17">
        <v>2</v>
      </c>
      <c r="I17" s="34">
        <f>PANAL!N19</f>
        <v>5</v>
      </c>
      <c r="J17">
        <v>1</v>
      </c>
      <c r="K17">
        <v>1</v>
      </c>
      <c r="L17">
        <v>0</v>
      </c>
      <c r="M17" t="s">
        <v>91</v>
      </c>
      <c r="N17">
        <v>0</v>
      </c>
      <c r="O17">
        <v>1</v>
      </c>
      <c r="P17">
        <v>30</v>
      </c>
      <c r="Q17">
        <v>40</v>
      </c>
      <c r="R17">
        <v>0</v>
      </c>
      <c r="T17" t="s">
        <v>130</v>
      </c>
      <c r="U17" t="s">
        <v>73</v>
      </c>
    </row>
    <row r="18" spans="2:21" x14ac:dyDescent="0.25">
      <c r="B18">
        <f>PANAL!A20</f>
        <v>806</v>
      </c>
      <c r="C18">
        <f>novedadesComerciosPanal!C18</f>
        <v>17</v>
      </c>
      <c r="D18">
        <f>PANAL!$U$1</f>
        <v>1</v>
      </c>
      <c r="E18">
        <v>830</v>
      </c>
      <c r="F18">
        <v>1</v>
      </c>
      <c r="G18">
        <v>39</v>
      </c>
      <c r="H18">
        <v>2</v>
      </c>
      <c r="I18" s="34">
        <f>PANAL!N20</f>
        <v>5</v>
      </c>
      <c r="J18">
        <v>1</v>
      </c>
      <c r="K18">
        <v>1</v>
      </c>
      <c r="L18">
        <v>0</v>
      </c>
      <c r="M18" t="s">
        <v>91</v>
      </c>
      <c r="N18">
        <v>0</v>
      </c>
      <c r="O18">
        <v>1</v>
      </c>
      <c r="P18">
        <v>30</v>
      </c>
      <c r="Q18">
        <v>40</v>
      </c>
      <c r="R18">
        <v>0</v>
      </c>
      <c r="T18" t="s">
        <v>130</v>
      </c>
      <c r="U18" t="s">
        <v>73</v>
      </c>
    </row>
    <row r="19" spans="2:21" x14ac:dyDescent="0.25">
      <c r="B19">
        <f>PANAL!A21</f>
        <v>806</v>
      </c>
      <c r="C19">
        <f>novedadesComerciosPanal!C19</f>
        <v>18</v>
      </c>
      <c r="D19">
        <f>PANAL!$U$1</f>
        <v>1</v>
      </c>
      <c r="E19">
        <v>830</v>
      </c>
      <c r="F19">
        <v>1</v>
      </c>
      <c r="G19">
        <v>39</v>
      </c>
      <c r="H19">
        <v>2</v>
      </c>
      <c r="I19" s="34">
        <f>PANAL!N21</f>
        <v>5</v>
      </c>
      <c r="J19">
        <v>1</v>
      </c>
      <c r="K19">
        <v>1</v>
      </c>
      <c r="L19">
        <v>0</v>
      </c>
      <c r="M19" t="s">
        <v>91</v>
      </c>
      <c r="N19">
        <v>0</v>
      </c>
      <c r="O19">
        <v>1</v>
      </c>
      <c r="P19">
        <v>30</v>
      </c>
      <c r="Q19">
        <v>40</v>
      </c>
      <c r="R19">
        <v>0</v>
      </c>
      <c r="T19" t="s">
        <v>130</v>
      </c>
      <c r="U19" t="s">
        <v>73</v>
      </c>
    </row>
    <row r="20" spans="2:21" x14ac:dyDescent="0.25">
      <c r="B20">
        <f>PANAL!A22</f>
        <v>806</v>
      </c>
      <c r="C20">
        <f>novedadesComerciosPanal!C20</f>
        <v>19</v>
      </c>
      <c r="D20">
        <f>PANAL!$U$1</f>
        <v>1</v>
      </c>
      <c r="E20">
        <v>830</v>
      </c>
      <c r="F20">
        <v>1</v>
      </c>
      <c r="G20">
        <v>39</v>
      </c>
      <c r="H20">
        <v>2</v>
      </c>
      <c r="I20" s="34">
        <f>PANAL!N22</f>
        <v>5</v>
      </c>
      <c r="J20">
        <v>1</v>
      </c>
      <c r="K20">
        <v>1</v>
      </c>
      <c r="L20">
        <v>0</v>
      </c>
      <c r="M20" t="s">
        <v>91</v>
      </c>
      <c r="N20">
        <v>0</v>
      </c>
      <c r="O20">
        <v>1</v>
      </c>
      <c r="P20">
        <v>30</v>
      </c>
      <c r="Q20">
        <v>40</v>
      </c>
      <c r="R20">
        <v>0</v>
      </c>
      <c r="T20" t="s">
        <v>130</v>
      </c>
      <c r="U20" t="s">
        <v>73</v>
      </c>
    </row>
    <row r="21" spans="2:21" x14ac:dyDescent="0.25">
      <c r="B21">
        <f>PANAL!A23</f>
        <v>806</v>
      </c>
      <c r="C21">
        <f>novedadesComerciosPanal!C21</f>
        <v>20</v>
      </c>
      <c r="D21">
        <f>PANAL!$U$1</f>
        <v>1</v>
      </c>
      <c r="E21">
        <v>830</v>
      </c>
      <c r="F21">
        <v>1</v>
      </c>
      <c r="G21">
        <v>39</v>
      </c>
      <c r="H21">
        <v>2</v>
      </c>
      <c r="I21" s="34">
        <f>PANAL!N23</f>
        <v>5</v>
      </c>
      <c r="J21">
        <v>1</v>
      </c>
      <c r="K21">
        <v>1</v>
      </c>
      <c r="L21">
        <v>0</v>
      </c>
      <c r="M21" t="s">
        <v>91</v>
      </c>
      <c r="N21">
        <v>0</v>
      </c>
      <c r="O21">
        <v>1</v>
      </c>
      <c r="P21">
        <v>30</v>
      </c>
      <c r="Q21">
        <v>40</v>
      </c>
      <c r="R21">
        <v>0</v>
      </c>
      <c r="T21" t="s">
        <v>130</v>
      </c>
      <c r="U21" t="s">
        <v>73</v>
      </c>
    </row>
    <row r="22" spans="2:21" x14ac:dyDescent="0.25">
      <c r="B22">
        <f>PANAL!A24</f>
        <v>806</v>
      </c>
      <c r="C22">
        <f>novedadesComerciosPanal!C22</f>
        <v>21</v>
      </c>
      <c r="D22">
        <f>PANAL!$U$1</f>
        <v>1</v>
      </c>
      <c r="E22">
        <v>830</v>
      </c>
      <c r="F22">
        <v>1</v>
      </c>
      <c r="G22">
        <v>39</v>
      </c>
      <c r="H22">
        <v>2</v>
      </c>
      <c r="I22" s="34">
        <f>PANAL!N24</f>
        <v>5</v>
      </c>
      <c r="J22">
        <v>1</v>
      </c>
      <c r="K22">
        <v>1</v>
      </c>
      <c r="L22">
        <v>0</v>
      </c>
      <c r="M22" t="s">
        <v>91</v>
      </c>
      <c r="N22">
        <v>0</v>
      </c>
      <c r="O22">
        <v>1</v>
      </c>
      <c r="P22">
        <v>30</v>
      </c>
      <c r="Q22">
        <v>40</v>
      </c>
      <c r="R22">
        <v>0</v>
      </c>
      <c r="T22" t="s">
        <v>130</v>
      </c>
      <c r="U22" t="s">
        <v>73</v>
      </c>
    </row>
    <row r="23" spans="2:21" x14ac:dyDescent="0.25">
      <c r="B23">
        <f>PANAL!A25</f>
        <v>806</v>
      </c>
      <c r="C23">
        <f>novedadesComerciosPanal!C23</f>
        <v>22</v>
      </c>
      <c r="D23">
        <f>PANAL!$U$1</f>
        <v>1</v>
      </c>
      <c r="E23">
        <v>830</v>
      </c>
      <c r="F23">
        <v>1</v>
      </c>
      <c r="G23">
        <v>39</v>
      </c>
      <c r="H23">
        <v>2</v>
      </c>
      <c r="I23" s="34">
        <f>PANAL!N25</f>
        <v>5</v>
      </c>
      <c r="J23">
        <v>1</v>
      </c>
      <c r="K23">
        <v>1</v>
      </c>
      <c r="L23">
        <v>0</v>
      </c>
      <c r="M23" t="s">
        <v>91</v>
      </c>
      <c r="N23">
        <v>0</v>
      </c>
      <c r="O23">
        <v>1</v>
      </c>
      <c r="P23">
        <v>30</v>
      </c>
      <c r="Q23">
        <v>40</v>
      </c>
      <c r="R23">
        <v>0</v>
      </c>
      <c r="T23" t="s">
        <v>130</v>
      </c>
      <c r="U23" t="s">
        <v>73</v>
      </c>
    </row>
    <row r="24" spans="2:21" x14ac:dyDescent="0.25">
      <c r="B24">
        <f>PANAL!A26</f>
        <v>806</v>
      </c>
      <c r="C24">
        <f>novedadesComerciosPanal!C24</f>
        <v>23</v>
      </c>
      <c r="D24">
        <f>PANAL!$U$1</f>
        <v>1</v>
      </c>
      <c r="E24">
        <v>830</v>
      </c>
      <c r="F24">
        <v>1</v>
      </c>
      <c r="G24">
        <v>39</v>
      </c>
      <c r="H24">
        <v>2</v>
      </c>
      <c r="I24" s="34">
        <f>PANAL!N26</f>
        <v>5</v>
      </c>
      <c r="J24">
        <v>1</v>
      </c>
      <c r="K24">
        <v>1</v>
      </c>
      <c r="L24">
        <v>0</v>
      </c>
      <c r="M24" t="s">
        <v>91</v>
      </c>
      <c r="N24">
        <v>0</v>
      </c>
      <c r="O24">
        <v>1</v>
      </c>
      <c r="P24">
        <v>30</v>
      </c>
      <c r="Q24">
        <v>40</v>
      </c>
      <c r="R24">
        <v>0</v>
      </c>
      <c r="T24" t="s">
        <v>130</v>
      </c>
      <c r="U24" t="s">
        <v>73</v>
      </c>
    </row>
    <row r="25" spans="2:21" x14ac:dyDescent="0.25">
      <c r="B25">
        <f>PANAL!A27</f>
        <v>806</v>
      </c>
      <c r="C25">
        <f>novedadesComerciosPanal!C25</f>
        <v>24</v>
      </c>
      <c r="D25">
        <f>PANAL!$U$1</f>
        <v>1</v>
      </c>
      <c r="E25">
        <v>830</v>
      </c>
      <c r="F25">
        <v>1</v>
      </c>
      <c r="G25">
        <v>39</v>
      </c>
      <c r="H25">
        <v>2</v>
      </c>
      <c r="I25" s="34">
        <f>PANAL!N27</f>
        <v>5</v>
      </c>
      <c r="J25">
        <v>1</v>
      </c>
      <c r="K25">
        <v>1</v>
      </c>
      <c r="L25">
        <v>0</v>
      </c>
      <c r="M25" t="s">
        <v>91</v>
      </c>
      <c r="N25">
        <v>0</v>
      </c>
      <c r="O25">
        <v>1</v>
      </c>
      <c r="P25">
        <v>30</v>
      </c>
      <c r="Q25">
        <v>40</v>
      </c>
      <c r="R25">
        <v>0</v>
      </c>
      <c r="T25" t="s">
        <v>130</v>
      </c>
      <c r="U25" t="s">
        <v>73</v>
      </c>
    </row>
    <row r="26" spans="2:21" x14ac:dyDescent="0.25">
      <c r="B26">
        <f>PANAL!A28</f>
        <v>806</v>
      </c>
      <c r="C26">
        <f>novedadesComerciosPanal!C26</f>
        <v>25</v>
      </c>
      <c r="D26">
        <f>PANAL!$U$1</f>
        <v>1</v>
      </c>
      <c r="E26">
        <v>830</v>
      </c>
      <c r="F26">
        <v>1</v>
      </c>
      <c r="G26">
        <v>39</v>
      </c>
      <c r="H26">
        <v>2</v>
      </c>
      <c r="I26" s="34">
        <f>PANAL!N28</f>
        <v>5</v>
      </c>
      <c r="J26">
        <v>1</v>
      </c>
      <c r="K26">
        <v>1</v>
      </c>
      <c r="L26">
        <v>0</v>
      </c>
      <c r="M26" t="s">
        <v>91</v>
      </c>
      <c r="N26">
        <v>0</v>
      </c>
      <c r="O26">
        <v>1</v>
      </c>
      <c r="P26">
        <v>30</v>
      </c>
      <c r="Q26">
        <v>40</v>
      </c>
      <c r="R26">
        <v>0</v>
      </c>
      <c r="T26" t="s">
        <v>130</v>
      </c>
      <c r="U26" t="s">
        <v>73</v>
      </c>
    </row>
    <row r="27" spans="2:21" x14ac:dyDescent="0.25">
      <c r="B27">
        <f>PANAL!A29</f>
        <v>806</v>
      </c>
      <c r="C27">
        <f>novedadesComerciosPanal!C27</f>
        <v>26</v>
      </c>
      <c r="D27">
        <f>PANAL!$U$1</f>
        <v>1</v>
      </c>
      <c r="E27">
        <v>830</v>
      </c>
      <c r="F27">
        <v>1</v>
      </c>
      <c r="G27">
        <v>39</v>
      </c>
      <c r="H27">
        <v>2</v>
      </c>
      <c r="I27" s="34">
        <f>PANAL!N29</f>
        <v>5</v>
      </c>
      <c r="J27">
        <v>1</v>
      </c>
      <c r="K27">
        <v>1</v>
      </c>
      <c r="L27">
        <v>0</v>
      </c>
      <c r="M27" t="s">
        <v>91</v>
      </c>
      <c r="N27">
        <v>0</v>
      </c>
      <c r="O27">
        <v>1</v>
      </c>
      <c r="P27">
        <v>30</v>
      </c>
      <c r="Q27">
        <v>40</v>
      </c>
      <c r="R27">
        <v>0</v>
      </c>
      <c r="T27" t="s">
        <v>130</v>
      </c>
      <c r="U27" t="s">
        <v>73</v>
      </c>
    </row>
    <row r="28" spans="2:21" x14ac:dyDescent="0.25">
      <c r="B28">
        <f>PANAL!A30</f>
        <v>806</v>
      </c>
      <c r="C28">
        <f>novedadesComerciosPanal!C28</f>
        <v>27</v>
      </c>
      <c r="D28">
        <f>PANAL!$U$1</f>
        <v>1</v>
      </c>
      <c r="E28">
        <v>830</v>
      </c>
      <c r="F28">
        <v>1</v>
      </c>
      <c r="G28">
        <v>39</v>
      </c>
      <c r="H28">
        <v>2</v>
      </c>
      <c r="I28" s="34">
        <f>PANAL!N30</f>
        <v>5</v>
      </c>
      <c r="J28">
        <v>1</v>
      </c>
      <c r="K28">
        <v>1</v>
      </c>
      <c r="L28">
        <v>0</v>
      </c>
      <c r="M28" t="s">
        <v>91</v>
      </c>
      <c r="N28">
        <v>0</v>
      </c>
      <c r="O28">
        <v>1</v>
      </c>
      <c r="P28">
        <v>30</v>
      </c>
      <c r="Q28">
        <v>40</v>
      </c>
      <c r="R28">
        <v>0</v>
      </c>
      <c r="T28" t="s">
        <v>130</v>
      </c>
      <c r="U28" t="s">
        <v>73</v>
      </c>
    </row>
    <row r="29" spans="2:21" x14ac:dyDescent="0.25">
      <c r="B29">
        <f>PANAL!A31</f>
        <v>806</v>
      </c>
      <c r="C29">
        <f>novedadesComerciosPanal!C29</f>
        <v>28</v>
      </c>
      <c r="D29">
        <f>PANAL!$U$1</f>
        <v>1</v>
      </c>
      <c r="E29">
        <v>830</v>
      </c>
      <c r="F29">
        <v>1</v>
      </c>
      <c r="G29">
        <v>39</v>
      </c>
      <c r="H29">
        <v>2</v>
      </c>
      <c r="I29" s="34">
        <f>PANAL!N31</f>
        <v>5</v>
      </c>
      <c r="J29">
        <v>1</v>
      </c>
      <c r="K29">
        <v>1</v>
      </c>
      <c r="L29">
        <v>0</v>
      </c>
      <c r="M29" t="s">
        <v>91</v>
      </c>
      <c r="N29">
        <v>0</v>
      </c>
      <c r="O29">
        <v>1</v>
      </c>
      <c r="P29">
        <v>30</v>
      </c>
      <c r="Q29">
        <v>40</v>
      </c>
      <c r="R29">
        <v>0</v>
      </c>
      <c r="T29" t="s">
        <v>130</v>
      </c>
      <c r="U29" t="s">
        <v>73</v>
      </c>
    </row>
    <row r="30" spans="2:21" x14ac:dyDescent="0.25">
      <c r="B30">
        <f>PANAL!A32</f>
        <v>806</v>
      </c>
      <c r="C30">
        <f>novedadesComerciosPanal!C30</f>
        <v>29</v>
      </c>
      <c r="D30">
        <f>PANAL!$U$1</f>
        <v>1</v>
      </c>
      <c r="E30">
        <v>830</v>
      </c>
      <c r="F30">
        <v>1</v>
      </c>
      <c r="G30">
        <v>39</v>
      </c>
      <c r="H30">
        <v>2</v>
      </c>
      <c r="I30" s="34">
        <f>PANAL!N32</f>
        <v>5</v>
      </c>
      <c r="J30">
        <v>1</v>
      </c>
      <c r="K30">
        <v>1</v>
      </c>
      <c r="L30">
        <v>0</v>
      </c>
      <c r="M30" t="s">
        <v>91</v>
      </c>
      <c r="N30">
        <v>0</v>
      </c>
      <c r="O30">
        <v>1</v>
      </c>
      <c r="P30">
        <v>30</v>
      </c>
      <c r="Q30">
        <v>40</v>
      </c>
      <c r="R30">
        <v>0</v>
      </c>
      <c r="T30" t="s">
        <v>130</v>
      </c>
      <c r="U30" t="s">
        <v>73</v>
      </c>
    </row>
    <row r="31" spans="2:21" x14ac:dyDescent="0.25">
      <c r="B31">
        <f>PANAL!A33</f>
        <v>806</v>
      </c>
      <c r="C31">
        <f>novedadesComerciosPanal!C31</f>
        <v>30</v>
      </c>
      <c r="D31">
        <f>PANAL!$U$1</f>
        <v>1</v>
      </c>
      <c r="E31">
        <v>830</v>
      </c>
      <c r="F31">
        <v>1</v>
      </c>
      <c r="G31">
        <v>39</v>
      </c>
      <c r="H31">
        <v>2</v>
      </c>
      <c r="I31" s="34">
        <f>PANAL!N33</f>
        <v>5</v>
      </c>
      <c r="J31">
        <v>1</v>
      </c>
      <c r="K31">
        <v>1</v>
      </c>
      <c r="L31">
        <v>0</v>
      </c>
      <c r="M31" t="s">
        <v>91</v>
      </c>
      <c r="N31">
        <v>0</v>
      </c>
      <c r="O31">
        <v>1</v>
      </c>
      <c r="P31">
        <v>30</v>
      </c>
      <c r="Q31">
        <v>40</v>
      </c>
      <c r="R31">
        <v>0</v>
      </c>
      <c r="T31" t="s">
        <v>130</v>
      </c>
      <c r="U31" t="s">
        <v>73</v>
      </c>
    </row>
    <row r="32" spans="2:21" x14ac:dyDescent="0.25">
      <c r="B32">
        <f>PANAL!A34</f>
        <v>806</v>
      </c>
      <c r="C32">
        <f>novedadesComerciosPanal!C32</f>
        <v>31</v>
      </c>
      <c r="D32">
        <f>PANAL!$U$1</f>
        <v>1</v>
      </c>
      <c r="E32">
        <v>830</v>
      </c>
      <c r="F32">
        <v>1</v>
      </c>
      <c r="G32">
        <v>39</v>
      </c>
      <c r="H32">
        <v>2</v>
      </c>
      <c r="I32" s="34">
        <f>PANAL!N34</f>
        <v>5</v>
      </c>
      <c r="J32">
        <v>1</v>
      </c>
      <c r="K32">
        <v>1</v>
      </c>
      <c r="L32">
        <v>0</v>
      </c>
      <c r="M32" t="s">
        <v>91</v>
      </c>
      <c r="N32">
        <v>0</v>
      </c>
      <c r="O32">
        <v>1</v>
      </c>
      <c r="P32">
        <v>30</v>
      </c>
      <c r="Q32">
        <v>40</v>
      </c>
      <c r="R32">
        <v>0</v>
      </c>
      <c r="T32" t="s">
        <v>130</v>
      </c>
      <c r="U32" t="s">
        <v>73</v>
      </c>
    </row>
    <row r="33" spans="2:21" x14ac:dyDescent="0.25">
      <c r="B33">
        <f>PANAL!A35</f>
        <v>806</v>
      </c>
      <c r="C33">
        <f>novedadesComerciosPanal!C33</f>
        <v>32</v>
      </c>
      <c r="D33">
        <f>PANAL!$U$1</f>
        <v>1</v>
      </c>
      <c r="E33">
        <v>830</v>
      </c>
      <c r="F33">
        <v>1</v>
      </c>
      <c r="G33">
        <v>39</v>
      </c>
      <c r="H33">
        <v>2</v>
      </c>
      <c r="I33" s="34">
        <f>PANAL!N35</f>
        <v>5</v>
      </c>
      <c r="J33">
        <v>1</v>
      </c>
      <c r="K33">
        <v>1</v>
      </c>
      <c r="L33">
        <v>0</v>
      </c>
      <c r="M33" t="s">
        <v>91</v>
      </c>
      <c r="N33">
        <v>0</v>
      </c>
      <c r="O33">
        <v>1</v>
      </c>
      <c r="P33">
        <v>30</v>
      </c>
      <c r="Q33">
        <v>40</v>
      </c>
      <c r="R33">
        <v>0</v>
      </c>
      <c r="T33" t="s">
        <v>130</v>
      </c>
      <c r="U33" t="s">
        <v>73</v>
      </c>
    </row>
    <row r="34" spans="2:21" x14ac:dyDescent="0.25">
      <c r="B34">
        <f>PANAL!A36</f>
        <v>806</v>
      </c>
      <c r="C34">
        <f>novedadesComerciosPanal!C34</f>
        <v>33</v>
      </c>
      <c r="D34">
        <f>PANAL!$U$1</f>
        <v>1</v>
      </c>
      <c r="E34">
        <v>830</v>
      </c>
      <c r="F34">
        <v>1</v>
      </c>
      <c r="G34">
        <v>39</v>
      </c>
      <c r="H34">
        <v>2</v>
      </c>
      <c r="I34" s="34">
        <f>PANAL!N36</f>
        <v>5</v>
      </c>
      <c r="J34">
        <v>1</v>
      </c>
      <c r="K34">
        <v>1</v>
      </c>
      <c r="L34">
        <v>0</v>
      </c>
      <c r="M34" t="s">
        <v>91</v>
      </c>
      <c r="N34">
        <v>0</v>
      </c>
      <c r="O34">
        <v>1</v>
      </c>
      <c r="P34">
        <v>30</v>
      </c>
      <c r="Q34">
        <v>40</v>
      </c>
      <c r="R34">
        <v>0</v>
      </c>
      <c r="T34" t="s">
        <v>130</v>
      </c>
      <c r="U34" t="s">
        <v>73</v>
      </c>
    </row>
    <row r="35" spans="2:21" x14ac:dyDescent="0.25">
      <c r="B35">
        <f>PANAL!A37</f>
        <v>806</v>
      </c>
      <c r="C35">
        <f>novedadesComerciosPanal!C35</f>
        <v>34</v>
      </c>
      <c r="D35">
        <f>PANAL!$U$1</f>
        <v>1</v>
      </c>
      <c r="E35">
        <v>830</v>
      </c>
      <c r="F35">
        <v>1</v>
      </c>
      <c r="G35">
        <v>39</v>
      </c>
      <c r="H35">
        <v>2</v>
      </c>
      <c r="I35" s="34">
        <f>PANAL!N37</f>
        <v>5</v>
      </c>
      <c r="J35">
        <v>1</v>
      </c>
      <c r="K35">
        <v>1</v>
      </c>
      <c r="L35">
        <v>0</v>
      </c>
      <c r="M35" t="s">
        <v>91</v>
      </c>
      <c r="N35">
        <v>0</v>
      </c>
      <c r="O35">
        <v>1</v>
      </c>
      <c r="P35">
        <v>30</v>
      </c>
      <c r="Q35">
        <v>40</v>
      </c>
      <c r="R35">
        <v>0</v>
      </c>
      <c r="T35" t="s">
        <v>130</v>
      </c>
      <c r="U35" t="s">
        <v>73</v>
      </c>
    </row>
    <row r="36" spans="2:21" x14ac:dyDescent="0.25">
      <c r="B36">
        <f>PANAL!A38</f>
        <v>806</v>
      </c>
      <c r="C36">
        <f>novedadesComerciosPanal!C36</f>
        <v>35</v>
      </c>
      <c r="D36">
        <f>PANAL!$U$1</f>
        <v>1</v>
      </c>
      <c r="E36">
        <v>830</v>
      </c>
      <c r="F36">
        <v>1</v>
      </c>
      <c r="G36">
        <v>39</v>
      </c>
      <c r="H36">
        <v>2</v>
      </c>
      <c r="I36" s="34">
        <f>PANAL!N38</f>
        <v>5</v>
      </c>
      <c r="J36">
        <v>1</v>
      </c>
      <c r="K36">
        <v>1</v>
      </c>
      <c r="L36">
        <v>0</v>
      </c>
      <c r="M36" t="s">
        <v>91</v>
      </c>
      <c r="N36">
        <v>0</v>
      </c>
      <c r="O36">
        <v>1</v>
      </c>
      <c r="P36">
        <v>30</v>
      </c>
      <c r="Q36">
        <v>40</v>
      </c>
      <c r="R36">
        <v>0</v>
      </c>
      <c r="T36" t="s">
        <v>130</v>
      </c>
      <c r="U36" t="s">
        <v>73</v>
      </c>
    </row>
    <row r="37" spans="2:21" x14ac:dyDescent="0.25">
      <c r="B37">
        <f>PANAL!A39</f>
        <v>806</v>
      </c>
      <c r="C37">
        <f>novedadesComerciosPanal!C37</f>
        <v>36</v>
      </c>
      <c r="D37">
        <f>PANAL!$U$1</f>
        <v>1</v>
      </c>
      <c r="E37">
        <v>830</v>
      </c>
      <c r="F37">
        <v>1</v>
      </c>
      <c r="G37">
        <v>39</v>
      </c>
      <c r="H37">
        <v>2</v>
      </c>
      <c r="I37" s="34">
        <f>PANAL!N39</f>
        <v>5</v>
      </c>
      <c r="J37">
        <v>1</v>
      </c>
      <c r="K37">
        <v>1</v>
      </c>
      <c r="L37">
        <v>0</v>
      </c>
      <c r="M37" t="s">
        <v>91</v>
      </c>
      <c r="N37">
        <v>0</v>
      </c>
      <c r="O37">
        <v>1</v>
      </c>
      <c r="P37">
        <v>30</v>
      </c>
      <c r="Q37">
        <v>40</v>
      </c>
      <c r="R37">
        <v>0</v>
      </c>
      <c r="T37" t="s">
        <v>130</v>
      </c>
      <c r="U37" t="s">
        <v>73</v>
      </c>
    </row>
    <row r="38" spans="2:21" x14ac:dyDescent="0.25">
      <c r="B38">
        <f>PANAL!A40</f>
        <v>806</v>
      </c>
      <c r="C38">
        <f>novedadesComerciosPanal!C38</f>
        <v>37</v>
      </c>
      <c r="D38">
        <f>PANAL!$U$1</f>
        <v>1</v>
      </c>
      <c r="E38">
        <v>830</v>
      </c>
      <c r="F38">
        <v>1</v>
      </c>
      <c r="G38">
        <v>39</v>
      </c>
      <c r="H38">
        <v>2</v>
      </c>
      <c r="I38" s="34">
        <f>PANAL!N40</f>
        <v>5</v>
      </c>
      <c r="J38">
        <v>1</v>
      </c>
      <c r="K38">
        <v>1</v>
      </c>
      <c r="L38">
        <v>0</v>
      </c>
      <c r="M38" t="s">
        <v>91</v>
      </c>
      <c r="N38">
        <v>0</v>
      </c>
      <c r="O38">
        <v>1</v>
      </c>
      <c r="P38">
        <v>30</v>
      </c>
      <c r="Q38">
        <v>40</v>
      </c>
      <c r="R38">
        <v>0</v>
      </c>
      <c r="T38" t="s">
        <v>130</v>
      </c>
      <c r="U38" t="s">
        <v>73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38"/>
  <sheetViews>
    <sheetView topLeftCell="A17" workbookViewId="0">
      <selection activeCell="D40" sqref="D40"/>
    </sheetView>
  </sheetViews>
  <sheetFormatPr baseColWidth="10" defaultRowHeight="15" x14ac:dyDescent="0.25"/>
  <sheetData>
    <row r="1" spans="2:21" x14ac:dyDescent="0.25">
      <c r="B1" t="s">
        <v>74</v>
      </c>
      <c r="C1" t="s">
        <v>23</v>
      </c>
      <c r="D1" t="s">
        <v>75</v>
      </c>
      <c r="E1" t="s">
        <v>76</v>
      </c>
      <c r="F1" t="s">
        <v>77</v>
      </c>
      <c r="G1" t="s">
        <v>78</v>
      </c>
      <c r="H1" t="s">
        <v>79</v>
      </c>
      <c r="I1" s="29" t="s">
        <v>80</v>
      </c>
      <c r="J1" t="s">
        <v>81</v>
      </c>
      <c r="K1" t="s">
        <v>82</v>
      </c>
      <c r="L1" t="s">
        <v>83</v>
      </c>
      <c r="M1" t="s">
        <v>84</v>
      </c>
      <c r="N1" t="s">
        <v>85</v>
      </c>
      <c r="O1" t="s">
        <v>86</v>
      </c>
      <c r="P1" t="s">
        <v>87</v>
      </c>
      <c r="Q1" t="s">
        <v>88</v>
      </c>
      <c r="R1" t="s">
        <v>89</v>
      </c>
      <c r="S1" t="s">
        <v>68</v>
      </c>
      <c r="T1" t="s">
        <v>90</v>
      </c>
      <c r="U1" t="s">
        <v>70</v>
      </c>
    </row>
    <row r="2" spans="2:21" x14ac:dyDescent="0.25">
      <c r="B2">
        <f>PANAL!A4</f>
        <v>806</v>
      </c>
      <c r="C2">
        <f>novedadesComerciosPanal!C2</f>
        <v>1</v>
      </c>
      <c r="D2">
        <v>3</v>
      </c>
      <c r="E2">
        <v>830</v>
      </c>
      <c r="F2">
        <v>1</v>
      </c>
      <c r="G2">
        <v>39</v>
      </c>
      <c r="H2">
        <v>2</v>
      </c>
      <c r="I2" s="34">
        <f>PANAL!N4</f>
        <v>5</v>
      </c>
      <c r="J2">
        <v>2</v>
      </c>
      <c r="K2">
        <v>24</v>
      </c>
      <c r="L2">
        <v>0</v>
      </c>
      <c r="M2" t="s">
        <v>91</v>
      </c>
      <c r="N2">
        <v>0</v>
      </c>
      <c r="O2">
        <v>1</v>
      </c>
      <c r="P2">
        <v>30</v>
      </c>
      <c r="Q2">
        <v>40</v>
      </c>
      <c r="R2">
        <v>0</v>
      </c>
      <c r="T2" t="s">
        <v>130</v>
      </c>
      <c r="U2" t="s">
        <v>73</v>
      </c>
    </row>
    <row r="3" spans="2:21" x14ac:dyDescent="0.25">
      <c r="B3">
        <f>PANAL!A5</f>
        <v>806</v>
      </c>
      <c r="C3">
        <f>novedadesComerciosPanal!C3</f>
        <v>2</v>
      </c>
      <c r="D3">
        <v>3</v>
      </c>
      <c r="E3">
        <v>830</v>
      </c>
      <c r="F3">
        <v>1</v>
      </c>
      <c r="G3">
        <v>39</v>
      </c>
      <c r="H3">
        <v>2</v>
      </c>
      <c r="I3" s="34">
        <f>PANAL!N5</f>
        <v>5</v>
      </c>
      <c r="J3">
        <v>2</v>
      </c>
      <c r="K3">
        <v>24</v>
      </c>
      <c r="L3">
        <v>0</v>
      </c>
      <c r="M3" t="s">
        <v>91</v>
      </c>
      <c r="N3">
        <v>0</v>
      </c>
      <c r="O3">
        <v>1</v>
      </c>
      <c r="P3">
        <v>30</v>
      </c>
      <c r="Q3">
        <v>40</v>
      </c>
      <c r="R3">
        <v>0</v>
      </c>
      <c r="T3" t="s">
        <v>130</v>
      </c>
      <c r="U3" t="s">
        <v>73</v>
      </c>
    </row>
    <row r="4" spans="2:21" x14ac:dyDescent="0.25">
      <c r="B4">
        <f>PANAL!A6</f>
        <v>806</v>
      </c>
      <c r="C4">
        <f>novedadesComerciosPanal!C4</f>
        <v>3</v>
      </c>
      <c r="D4">
        <v>3</v>
      </c>
      <c r="E4">
        <v>830</v>
      </c>
      <c r="F4">
        <v>1</v>
      </c>
      <c r="G4">
        <v>39</v>
      </c>
      <c r="H4">
        <v>2</v>
      </c>
      <c r="I4" s="34">
        <f>PANAL!N6</f>
        <v>5</v>
      </c>
      <c r="J4">
        <v>2</v>
      </c>
      <c r="K4">
        <v>24</v>
      </c>
      <c r="L4">
        <v>0</v>
      </c>
      <c r="M4" t="s">
        <v>91</v>
      </c>
      <c r="N4">
        <v>0</v>
      </c>
      <c r="O4">
        <v>1</v>
      </c>
      <c r="P4">
        <v>30</v>
      </c>
      <c r="Q4">
        <v>40</v>
      </c>
      <c r="R4">
        <v>0</v>
      </c>
      <c r="T4" t="s">
        <v>130</v>
      </c>
      <c r="U4" t="s">
        <v>73</v>
      </c>
    </row>
    <row r="5" spans="2:21" x14ac:dyDescent="0.25">
      <c r="B5">
        <f>PANAL!A7</f>
        <v>806</v>
      </c>
      <c r="C5">
        <f>novedadesComerciosPanal!C5</f>
        <v>4</v>
      </c>
      <c r="D5">
        <v>3</v>
      </c>
      <c r="E5">
        <v>830</v>
      </c>
      <c r="F5">
        <v>1</v>
      </c>
      <c r="G5">
        <v>39</v>
      </c>
      <c r="H5">
        <v>2</v>
      </c>
      <c r="I5" s="34">
        <f>PANAL!N7</f>
        <v>5</v>
      </c>
      <c r="J5">
        <v>2</v>
      </c>
      <c r="K5">
        <v>24</v>
      </c>
      <c r="L5">
        <v>0</v>
      </c>
      <c r="M5" t="s">
        <v>91</v>
      </c>
      <c r="N5">
        <v>0</v>
      </c>
      <c r="O5">
        <v>1</v>
      </c>
      <c r="P5">
        <v>30</v>
      </c>
      <c r="Q5">
        <v>40</v>
      </c>
      <c r="R5">
        <v>0</v>
      </c>
      <c r="T5" t="s">
        <v>130</v>
      </c>
      <c r="U5" t="s">
        <v>73</v>
      </c>
    </row>
    <row r="6" spans="2:21" x14ac:dyDescent="0.25">
      <c r="B6">
        <f>PANAL!A8</f>
        <v>806</v>
      </c>
      <c r="C6">
        <f>novedadesComerciosPanal!C6</f>
        <v>5</v>
      </c>
      <c r="D6">
        <v>3</v>
      </c>
      <c r="E6">
        <v>830</v>
      </c>
      <c r="F6">
        <v>1</v>
      </c>
      <c r="G6">
        <v>39</v>
      </c>
      <c r="H6">
        <v>2</v>
      </c>
      <c r="I6" s="34">
        <f>PANAL!N8</f>
        <v>5</v>
      </c>
      <c r="J6">
        <v>2</v>
      </c>
      <c r="K6">
        <v>24</v>
      </c>
      <c r="L6">
        <v>0</v>
      </c>
      <c r="M6" t="s">
        <v>91</v>
      </c>
      <c r="N6">
        <v>0</v>
      </c>
      <c r="O6">
        <v>1</v>
      </c>
      <c r="P6">
        <v>30</v>
      </c>
      <c r="Q6">
        <v>40</v>
      </c>
      <c r="R6">
        <v>0</v>
      </c>
      <c r="T6" t="s">
        <v>130</v>
      </c>
      <c r="U6" t="s">
        <v>73</v>
      </c>
    </row>
    <row r="7" spans="2:21" x14ac:dyDescent="0.25">
      <c r="B7">
        <f>PANAL!A9</f>
        <v>806</v>
      </c>
      <c r="C7">
        <f>novedadesComerciosPanal!C7</f>
        <v>6</v>
      </c>
      <c r="D7">
        <v>3</v>
      </c>
      <c r="E7">
        <v>830</v>
      </c>
      <c r="F7">
        <v>1</v>
      </c>
      <c r="G7">
        <v>39</v>
      </c>
      <c r="H7">
        <v>2</v>
      </c>
      <c r="I7" s="34">
        <f>PANAL!N9</f>
        <v>5</v>
      </c>
      <c r="J7">
        <v>2</v>
      </c>
      <c r="K7">
        <v>24</v>
      </c>
      <c r="L7">
        <v>0</v>
      </c>
      <c r="M7" t="s">
        <v>91</v>
      </c>
      <c r="N7">
        <v>0</v>
      </c>
      <c r="O7">
        <v>1</v>
      </c>
      <c r="P7">
        <v>30</v>
      </c>
      <c r="Q7">
        <v>40</v>
      </c>
      <c r="R7">
        <v>0</v>
      </c>
      <c r="T7" t="s">
        <v>130</v>
      </c>
      <c r="U7" t="s">
        <v>73</v>
      </c>
    </row>
    <row r="8" spans="2:21" x14ac:dyDescent="0.25">
      <c r="B8">
        <f>PANAL!A10</f>
        <v>806</v>
      </c>
      <c r="C8">
        <f>novedadesComerciosPanal!C8</f>
        <v>7</v>
      </c>
      <c r="D8">
        <v>3</v>
      </c>
      <c r="E8">
        <v>830</v>
      </c>
      <c r="F8">
        <v>1</v>
      </c>
      <c r="G8">
        <v>39</v>
      </c>
      <c r="H8">
        <v>2</v>
      </c>
      <c r="I8" s="34">
        <f>PANAL!N10</f>
        <v>5</v>
      </c>
      <c r="J8">
        <v>2</v>
      </c>
      <c r="K8">
        <v>24</v>
      </c>
      <c r="L8">
        <v>0</v>
      </c>
      <c r="M8" t="s">
        <v>91</v>
      </c>
      <c r="N8">
        <v>0</v>
      </c>
      <c r="O8">
        <v>1</v>
      </c>
      <c r="P8">
        <v>30</v>
      </c>
      <c r="Q8">
        <v>40</v>
      </c>
      <c r="R8">
        <v>0</v>
      </c>
      <c r="T8" t="s">
        <v>130</v>
      </c>
      <c r="U8" t="s">
        <v>73</v>
      </c>
    </row>
    <row r="9" spans="2:21" x14ac:dyDescent="0.25">
      <c r="B9">
        <f>PANAL!A11</f>
        <v>806</v>
      </c>
      <c r="C9">
        <f>novedadesComerciosPanal!C9</f>
        <v>8</v>
      </c>
      <c r="D9">
        <v>3</v>
      </c>
      <c r="E9">
        <v>830</v>
      </c>
      <c r="F9">
        <v>1</v>
      </c>
      <c r="G9">
        <v>39</v>
      </c>
      <c r="H9">
        <v>2</v>
      </c>
      <c r="I9" s="34">
        <f>PANAL!N11</f>
        <v>5</v>
      </c>
      <c r="J9">
        <v>2</v>
      </c>
      <c r="K9">
        <v>24</v>
      </c>
      <c r="L9">
        <v>0</v>
      </c>
      <c r="M9" t="s">
        <v>91</v>
      </c>
      <c r="N9">
        <v>0</v>
      </c>
      <c r="O9">
        <v>1</v>
      </c>
      <c r="P9">
        <v>30</v>
      </c>
      <c r="Q9">
        <v>40</v>
      </c>
      <c r="R9">
        <v>0</v>
      </c>
      <c r="T9" t="s">
        <v>130</v>
      </c>
      <c r="U9" t="s">
        <v>73</v>
      </c>
    </row>
    <row r="10" spans="2:21" x14ac:dyDescent="0.25">
      <c r="B10">
        <f>PANAL!A12</f>
        <v>806</v>
      </c>
      <c r="C10">
        <f>novedadesComerciosPanal!C10</f>
        <v>9</v>
      </c>
      <c r="D10">
        <v>3</v>
      </c>
      <c r="E10">
        <v>830</v>
      </c>
      <c r="F10">
        <v>1</v>
      </c>
      <c r="G10">
        <v>39</v>
      </c>
      <c r="H10">
        <v>2</v>
      </c>
      <c r="I10" s="34">
        <f>PANAL!N12</f>
        <v>5</v>
      </c>
      <c r="J10">
        <v>2</v>
      </c>
      <c r="K10">
        <v>24</v>
      </c>
      <c r="L10">
        <v>0</v>
      </c>
      <c r="M10" t="s">
        <v>91</v>
      </c>
      <c r="N10">
        <v>0</v>
      </c>
      <c r="O10">
        <v>1</v>
      </c>
      <c r="P10">
        <v>30</v>
      </c>
      <c r="Q10">
        <v>40</v>
      </c>
      <c r="R10">
        <v>0</v>
      </c>
      <c r="T10" t="s">
        <v>130</v>
      </c>
      <c r="U10" t="s">
        <v>73</v>
      </c>
    </row>
    <row r="11" spans="2:21" x14ac:dyDescent="0.25">
      <c r="B11">
        <f>PANAL!A13</f>
        <v>806</v>
      </c>
      <c r="C11">
        <f>novedadesComerciosPanal!C11</f>
        <v>10</v>
      </c>
      <c r="D11">
        <v>3</v>
      </c>
      <c r="E11">
        <v>830</v>
      </c>
      <c r="F11">
        <v>1</v>
      </c>
      <c r="G11">
        <v>39</v>
      </c>
      <c r="H11">
        <v>2</v>
      </c>
      <c r="I11" s="34">
        <f>PANAL!N13</f>
        <v>5</v>
      </c>
      <c r="J11">
        <v>2</v>
      </c>
      <c r="K11">
        <v>24</v>
      </c>
      <c r="L11">
        <v>0</v>
      </c>
      <c r="M11" t="s">
        <v>91</v>
      </c>
      <c r="N11">
        <v>0</v>
      </c>
      <c r="O11">
        <v>1</v>
      </c>
      <c r="P11">
        <v>30</v>
      </c>
      <c r="Q11">
        <v>40</v>
      </c>
      <c r="R11">
        <v>0</v>
      </c>
      <c r="T11" t="s">
        <v>130</v>
      </c>
      <c r="U11" t="s">
        <v>73</v>
      </c>
    </row>
    <row r="12" spans="2:21" x14ac:dyDescent="0.25">
      <c r="B12">
        <f>PANAL!A14</f>
        <v>806</v>
      </c>
      <c r="C12">
        <f>novedadesComerciosPanal!C12</f>
        <v>11</v>
      </c>
      <c r="D12">
        <v>3</v>
      </c>
      <c r="E12">
        <v>830</v>
      </c>
      <c r="F12">
        <v>1</v>
      </c>
      <c r="G12">
        <v>39</v>
      </c>
      <c r="H12">
        <v>2</v>
      </c>
      <c r="I12" s="34">
        <f>PANAL!N14</f>
        <v>5</v>
      </c>
      <c r="J12">
        <v>2</v>
      </c>
      <c r="K12">
        <v>24</v>
      </c>
      <c r="L12">
        <v>0</v>
      </c>
      <c r="M12" t="s">
        <v>91</v>
      </c>
      <c r="N12">
        <v>0</v>
      </c>
      <c r="O12">
        <v>1</v>
      </c>
      <c r="P12">
        <v>30</v>
      </c>
      <c r="Q12">
        <v>40</v>
      </c>
      <c r="R12">
        <v>0</v>
      </c>
      <c r="T12" t="s">
        <v>130</v>
      </c>
      <c r="U12" t="s">
        <v>73</v>
      </c>
    </row>
    <row r="13" spans="2:21" x14ac:dyDescent="0.25">
      <c r="B13">
        <f>PANAL!A15</f>
        <v>806</v>
      </c>
      <c r="C13">
        <f>novedadesComerciosPanal!C13</f>
        <v>12</v>
      </c>
      <c r="D13">
        <v>3</v>
      </c>
      <c r="E13">
        <v>830</v>
      </c>
      <c r="F13">
        <v>1</v>
      </c>
      <c r="G13">
        <v>39</v>
      </c>
      <c r="H13">
        <v>2</v>
      </c>
      <c r="I13" s="34">
        <f>PANAL!N15</f>
        <v>5</v>
      </c>
      <c r="J13">
        <v>2</v>
      </c>
      <c r="K13">
        <v>24</v>
      </c>
      <c r="L13">
        <v>0</v>
      </c>
      <c r="M13" t="s">
        <v>91</v>
      </c>
      <c r="N13">
        <v>0</v>
      </c>
      <c r="O13">
        <v>1</v>
      </c>
      <c r="P13">
        <v>30</v>
      </c>
      <c r="Q13">
        <v>40</v>
      </c>
      <c r="R13">
        <v>0</v>
      </c>
      <c r="T13" t="s">
        <v>130</v>
      </c>
      <c r="U13" t="s">
        <v>73</v>
      </c>
    </row>
    <row r="14" spans="2:21" x14ac:dyDescent="0.25">
      <c r="B14">
        <f>PANAL!A16</f>
        <v>806</v>
      </c>
      <c r="C14">
        <f>novedadesComerciosPanal!C14</f>
        <v>13</v>
      </c>
      <c r="D14">
        <v>3</v>
      </c>
      <c r="E14">
        <v>830</v>
      </c>
      <c r="F14">
        <v>1</v>
      </c>
      <c r="G14">
        <v>39</v>
      </c>
      <c r="H14">
        <v>2</v>
      </c>
      <c r="I14" s="34">
        <f>PANAL!N16</f>
        <v>5</v>
      </c>
      <c r="J14">
        <v>2</v>
      </c>
      <c r="K14">
        <v>24</v>
      </c>
      <c r="L14">
        <v>0</v>
      </c>
      <c r="M14" t="s">
        <v>91</v>
      </c>
      <c r="N14">
        <v>0</v>
      </c>
      <c r="O14">
        <v>1</v>
      </c>
      <c r="P14">
        <v>30</v>
      </c>
      <c r="Q14">
        <v>40</v>
      </c>
      <c r="R14">
        <v>0</v>
      </c>
      <c r="T14" t="s">
        <v>130</v>
      </c>
      <c r="U14" t="s">
        <v>73</v>
      </c>
    </row>
    <row r="15" spans="2:21" x14ac:dyDescent="0.25">
      <c r="B15">
        <f>PANAL!A17</f>
        <v>806</v>
      </c>
      <c r="C15">
        <f>novedadesComerciosPanal!C15</f>
        <v>14</v>
      </c>
      <c r="D15">
        <v>3</v>
      </c>
      <c r="E15">
        <v>830</v>
      </c>
      <c r="F15">
        <v>1</v>
      </c>
      <c r="G15">
        <v>39</v>
      </c>
      <c r="H15">
        <v>2</v>
      </c>
      <c r="I15" s="34">
        <f>PANAL!N17</f>
        <v>5</v>
      </c>
      <c r="J15">
        <v>2</v>
      </c>
      <c r="K15">
        <v>24</v>
      </c>
      <c r="L15">
        <v>0</v>
      </c>
      <c r="M15" t="s">
        <v>91</v>
      </c>
      <c r="N15">
        <v>0</v>
      </c>
      <c r="O15">
        <v>1</v>
      </c>
      <c r="P15">
        <v>30</v>
      </c>
      <c r="Q15">
        <v>40</v>
      </c>
      <c r="R15">
        <v>0</v>
      </c>
      <c r="T15" t="s">
        <v>130</v>
      </c>
      <c r="U15" t="s">
        <v>73</v>
      </c>
    </row>
    <row r="16" spans="2:21" x14ac:dyDescent="0.25">
      <c r="B16">
        <f>PANAL!A18</f>
        <v>806</v>
      </c>
      <c r="C16">
        <f>novedadesComerciosPanal!C16</f>
        <v>15</v>
      </c>
      <c r="D16">
        <v>3</v>
      </c>
      <c r="E16">
        <v>830</v>
      </c>
      <c r="F16">
        <v>1</v>
      </c>
      <c r="G16">
        <v>39</v>
      </c>
      <c r="H16">
        <v>2</v>
      </c>
      <c r="I16" s="34">
        <f>PANAL!N18</f>
        <v>5</v>
      </c>
      <c r="J16">
        <v>2</v>
      </c>
      <c r="K16">
        <v>24</v>
      </c>
      <c r="L16">
        <v>0</v>
      </c>
      <c r="M16" t="s">
        <v>91</v>
      </c>
      <c r="N16">
        <v>0</v>
      </c>
      <c r="O16">
        <v>1</v>
      </c>
      <c r="P16">
        <v>30</v>
      </c>
      <c r="Q16">
        <v>40</v>
      </c>
      <c r="R16">
        <v>0</v>
      </c>
      <c r="T16" t="s">
        <v>130</v>
      </c>
      <c r="U16" t="s">
        <v>73</v>
      </c>
    </row>
    <row r="17" spans="2:21" x14ac:dyDescent="0.25">
      <c r="B17">
        <f>PANAL!A19</f>
        <v>806</v>
      </c>
      <c r="C17">
        <f>novedadesComerciosPanal!C17</f>
        <v>16</v>
      </c>
      <c r="D17">
        <v>3</v>
      </c>
      <c r="E17">
        <v>830</v>
      </c>
      <c r="F17">
        <v>1</v>
      </c>
      <c r="G17">
        <v>39</v>
      </c>
      <c r="H17">
        <v>2</v>
      </c>
      <c r="I17" s="34">
        <f>PANAL!N19</f>
        <v>5</v>
      </c>
      <c r="J17">
        <v>2</v>
      </c>
      <c r="K17">
        <v>24</v>
      </c>
      <c r="L17">
        <v>0</v>
      </c>
      <c r="M17" t="s">
        <v>91</v>
      </c>
      <c r="N17">
        <v>0</v>
      </c>
      <c r="O17">
        <v>1</v>
      </c>
      <c r="P17">
        <v>30</v>
      </c>
      <c r="Q17">
        <v>40</v>
      </c>
      <c r="R17">
        <v>0</v>
      </c>
      <c r="T17" t="s">
        <v>130</v>
      </c>
      <c r="U17" t="s">
        <v>73</v>
      </c>
    </row>
    <row r="18" spans="2:21" x14ac:dyDescent="0.25">
      <c r="B18">
        <f>PANAL!A20</f>
        <v>806</v>
      </c>
      <c r="C18">
        <f>novedadesComerciosPanal!C18</f>
        <v>17</v>
      </c>
      <c r="D18">
        <v>3</v>
      </c>
      <c r="E18">
        <v>830</v>
      </c>
      <c r="F18">
        <v>1</v>
      </c>
      <c r="G18">
        <v>39</v>
      </c>
      <c r="H18">
        <v>2</v>
      </c>
      <c r="I18" s="34">
        <f>PANAL!N20</f>
        <v>5</v>
      </c>
      <c r="J18">
        <v>2</v>
      </c>
      <c r="K18">
        <v>24</v>
      </c>
      <c r="L18">
        <v>0</v>
      </c>
      <c r="M18" t="s">
        <v>91</v>
      </c>
      <c r="N18">
        <v>0</v>
      </c>
      <c r="O18">
        <v>1</v>
      </c>
      <c r="P18">
        <v>30</v>
      </c>
      <c r="Q18">
        <v>40</v>
      </c>
      <c r="R18">
        <v>0</v>
      </c>
      <c r="T18" t="s">
        <v>130</v>
      </c>
      <c r="U18" t="s">
        <v>73</v>
      </c>
    </row>
    <row r="19" spans="2:21" x14ac:dyDescent="0.25">
      <c r="B19">
        <f>PANAL!A21</f>
        <v>806</v>
      </c>
      <c r="C19">
        <f>novedadesComerciosPanal!C19</f>
        <v>18</v>
      </c>
      <c r="D19">
        <v>3</v>
      </c>
      <c r="E19">
        <v>830</v>
      </c>
      <c r="F19">
        <v>1</v>
      </c>
      <c r="G19">
        <v>39</v>
      </c>
      <c r="H19">
        <v>2</v>
      </c>
      <c r="I19" s="34">
        <f>PANAL!N21</f>
        <v>5</v>
      </c>
      <c r="J19">
        <v>2</v>
      </c>
      <c r="K19">
        <v>24</v>
      </c>
      <c r="L19">
        <v>0</v>
      </c>
      <c r="M19" t="s">
        <v>91</v>
      </c>
      <c r="N19">
        <v>0</v>
      </c>
      <c r="O19">
        <v>1</v>
      </c>
      <c r="P19">
        <v>30</v>
      </c>
      <c r="Q19">
        <v>40</v>
      </c>
      <c r="R19">
        <v>0</v>
      </c>
      <c r="T19" t="s">
        <v>130</v>
      </c>
      <c r="U19" t="s">
        <v>73</v>
      </c>
    </row>
    <row r="20" spans="2:21" x14ac:dyDescent="0.25">
      <c r="B20">
        <f>PANAL!A22</f>
        <v>806</v>
      </c>
      <c r="C20">
        <f>novedadesComerciosPanal!C20</f>
        <v>19</v>
      </c>
      <c r="D20">
        <v>3</v>
      </c>
      <c r="E20">
        <v>830</v>
      </c>
      <c r="F20">
        <v>1</v>
      </c>
      <c r="G20">
        <v>39</v>
      </c>
      <c r="H20">
        <v>2</v>
      </c>
      <c r="I20" s="34">
        <f>PANAL!N22</f>
        <v>5</v>
      </c>
      <c r="J20">
        <v>2</v>
      </c>
      <c r="K20">
        <v>24</v>
      </c>
      <c r="L20">
        <v>0</v>
      </c>
      <c r="M20" t="s">
        <v>91</v>
      </c>
      <c r="N20">
        <v>0</v>
      </c>
      <c r="O20">
        <v>1</v>
      </c>
      <c r="P20">
        <v>30</v>
      </c>
      <c r="Q20">
        <v>40</v>
      </c>
      <c r="R20">
        <v>0</v>
      </c>
      <c r="T20" t="s">
        <v>130</v>
      </c>
      <c r="U20" t="s">
        <v>73</v>
      </c>
    </row>
    <row r="21" spans="2:21" x14ac:dyDescent="0.25">
      <c r="B21">
        <f>PANAL!A23</f>
        <v>806</v>
      </c>
      <c r="C21">
        <f>novedadesComerciosPanal!C21</f>
        <v>20</v>
      </c>
      <c r="D21">
        <v>3</v>
      </c>
      <c r="E21">
        <v>830</v>
      </c>
      <c r="F21">
        <v>1</v>
      </c>
      <c r="G21">
        <v>39</v>
      </c>
      <c r="H21">
        <v>2</v>
      </c>
      <c r="I21" s="34">
        <f>PANAL!N23</f>
        <v>5</v>
      </c>
      <c r="J21">
        <v>2</v>
      </c>
      <c r="K21">
        <v>24</v>
      </c>
      <c r="L21">
        <v>0</v>
      </c>
      <c r="M21" t="s">
        <v>91</v>
      </c>
      <c r="N21">
        <v>0</v>
      </c>
      <c r="O21">
        <v>1</v>
      </c>
      <c r="P21">
        <v>30</v>
      </c>
      <c r="Q21">
        <v>40</v>
      </c>
      <c r="R21">
        <v>0</v>
      </c>
      <c r="T21" t="s">
        <v>130</v>
      </c>
      <c r="U21" t="s">
        <v>73</v>
      </c>
    </row>
    <row r="22" spans="2:21" x14ac:dyDescent="0.25">
      <c r="B22">
        <f>PANAL!A24</f>
        <v>806</v>
      </c>
      <c r="C22">
        <f>novedadesComerciosPanal!C22</f>
        <v>21</v>
      </c>
      <c r="D22">
        <v>3</v>
      </c>
      <c r="E22">
        <v>830</v>
      </c>
      <c r="F22">
        <v>1</v>
      </c>
      <c r="G22">
        <v>39</v>
      </c>
      <c r="H22">
        <v>2</v>
      </c>
      <c r="I22" s="34">
        <f>PANAL!N24</f>
        <v>5</v>
      </c>
      <c r="J22">
        <v>2</v>
      </c>
      <c r="K22">
        <v>24</v>
      </c>
      <c r="L22">
        <v>0</v>
      </c>
      <c r="M22" t="s">
        <v>91</v>
      </c>
      <c r="N22">
        <v>0</v>
      </c>
      <c r="O22">
        <v>1</v>
      </c>
      <c r="P22">
        <v>30</v>
      </c>
      <c r="Q22">
        <v>40</v>
      </c>
      <c r="R22">
        <v>0</v>
      </c>
      <c r="T22" t="s">
        <v>130</v>
      </c>
      <c r="U22" t="s">
        <v>73</v>
      </c>
    </row>
    <row r="23" spans="2:21" x14ac:dyDescent="0.25">
      <c r="B23">
        <f>PANAL!A25</f>
        <v>806</v>
      </c>
      <c r="C23">
        <f>novedadesComerciosPanal!C23</f>
        <v>22</v>
      </c>
      <c r="D23">
        <v>3</v>
      </c>
      <c r="E23">
        <v>830</v>
      </c>
      <c r="F23">
        <v>1</v>
      </c>
      <c r="G23">
        <v>39</v>
      </c>
      <c r="H23">
        <v>2</v>
      </c>
      <c r="I23" s="34">
        <f>PANAL!N25</f>
        <v>5</v>
      </c>
      <c r="J23">
        <v>2</v>
      </c>
      <c r="K23">
        <v>24</v>
      </c>
      <c r="L23">
        <v>0</v>
      </c>
      <c r="M23" t="s">
        <v>91</v>
      </c>
      <c r="N23">
        <v>0</v>
      </c>
      <c r="O23">
        <v>1</v>
      </c>
      <c r="P23">
        <v>30</v>
      </c>
      <c r="Q23">
        <v>40</v>
      </c>
      <c r="R23">
        <v>0</v>
      </c>
      <c r="T23" t="s">
        <v>130</v>
      </c>
      <c r="U23" t="s">
        <v>73</v>
      </c>
    </row>
    <row r="24" spans="2:21" x14ac:dyDescent="0.25">
      <c r="B24">
        <f>PANAL!A26</f>
        <v>806</v>
      </c>
      <c r="C24">
        <f>novedadesComerciosPanal!C24</f>
        <v>23</v>
      </c>
      <c r="D24">
        <v>3</v>
      </c>
      <c r="E24">
        <v>830</v>
      </c>
      <c r="F24">
        <v>1</v>
      </c>
      <c r="G24">
        <v>39</v>
      </c>
      <c r="H24">
        <v>2</v>
      </c>
      <c r="I24" s="34">
        <f>PANAL!N26</f>
        <v>5</v>
      </c>
      <c r="J24">
        <v>2</v>
      </c>
      <c r="K24">
        <v>24</v>
      </c>
      <c r="L24">
        <v>0</v>
      </c>
      <c r="M24" t="s">
        <v>91</v>
      </c>
      <c r="N24">
        <v>0</v>
      </c>
      <c r="O24">
        <v>1</v>
      </c>
      <c r="P24">
        <v>30</v>
      </c>
      <c r="Q24">
        <v>40</v>
      </c>
      <c r="R24">
        <v>0</v>
      </c>
      <c r="T24" t="s">
        <v>130</v>
      </c>
      <c r="U24" t="s">
        <v>73</v>
      </c>
    </row>
    <row r="25" spans="2:21" x14ac:dyDescent="0.25">
      <c r="B25">
        <f>PANAL!A27</f>
        <v>806</v>
      </c>
      <c r="C25">
        <f>novedadesComerciosPanal!C25</f>
        <v>24</v>
      </c>
      <c r="D25">
        <v>3</v>
      </c>
      <c r="E25">
        <v>830</v>
      </c>
      <c r="F25">
        <v>1</v>
      </c>
      <c r="G25">
        <v>39</v>
      </c>
      <c r="H25">
        <v>2</v>
      </c>
      <c r="I25" s="34">
        <f>PANAL!N27</f>
        <v>5</v>
      </c>
      <c r="J25">
        <v>2</v>
      </c>
      <c r="K25">
        <v>24</v>
      </c>
      <c r="L25">
        <v>0</v>
      </c>
      <c r="M25" t="s">
        <v>91</v>
      </c>
      <c r="N25">
        <v>0</v>
      </c>
      <c r="O25">
        <v>1</v>
      </c>
      <c r="P25">
        <v>30</v>
      </c>
      <c r="Q25">
        <v>40</v>
      </c>
      <c r="R25">
        <v>0</v>
      </c>
      <c r="T25" t="s">
        <v>130</v>
      </c>
      <c r="U25" t="s">
        <v>73</v>
      </c>
    </row>
    <row r="26" spans="2:21" x14ac:dyDescent="0.25">
      <c r="B26">
        <f>PANAL!A28</f>
        <v>806</v>
      </c>
      <c r="C26">
        <f>novedadesComerciosPanal!C26</f>
        <v>25</v>
      </c>
      <c r="D26">
        <v>3</v>
      </c>
      <c r="E26">
        <v>830</v>
      </c>
      <c r="F26">
        <v>1</v>
      </c>
      <c r="G26">
        <v>39</v>
      </c>
      <c r="H26">
        <v>2</v>
      </c>
      <c r="I26" s="34">
        <f>PANAL!N28</f>
        <v>5</v>
      </c>
      <c r="J26">
        <v>2</v>
      </c>
      <c r="K26">
        <v>24</v>
      </c>
      <c r="L26">
        <v>0</v>
      </c>
      <c r="M26" t="s">
        <v>91</v>
      </c>
      <c r="N26">
        <v>0</v>
      </c>
      <c r="O26">
        <v>1</v>
      </c>
      <c r="P26">
        <v>30</v>
      </c>
      <c r="Q26">
        <v>40</v>
      </c>
      <c r="R26">
        <v>0</v>
      </c>
      <c r="T26" t="s">
        <v>130</v>
      </c>
      <c r="U26" t="s">
        <v>73</v>
      </c>
    </row>
    <row r="27" spans="2:21" x14ac:dyDescent="0.25">
      <c r="B27">
        <f>PANAL!A29</f>
        <v>806</v>
      </c>
      <c r="C27">
        <f>novedadesComerciosPanal!C27</f>
        <v>26</v>
      </c>
      <c r="D27">
        <v>3</v>
      </c>
      <c r="E27">
        <v>830</v>
      </c>
      <c r="F27">
        <v>1</v>
      </c>
      <c r="G27">
        <v>39</v>
      </c>
      <c r="H27">
        <v>2</v>
      </c>
      <c r="I27" s="34">
        <f>PANAL!N29</f>
        <v>5</v>
      </c>
      <c r="J27">
        <v>2</v>
      </c>
      <c r="K27">
        <v>24</v>
      </c>
      <c r="L27">
        <v>0</v>
      </c>
      <c r="M27" t="s">
        <v>91</v>
      </c>
      <c r="N27">
        <v>0</v>
      </c>
      <c r="O27">
        <v>1</v>
      </c>
      <c r="P27">
        <v>30</v>
      </c>
      <c r="Q27">
        <v>40</v>
      </c>
      <c r="R27">
        <v>0</v>
      </c>
      <c r="T27" t="s">
        <v>130</v>
      </c>
      <c r="U27" t="s">
        <v>73</v>
      </c>
    </row>
    <row r="28" spans="2:21" x14ac:dyDescent="0.25">
      <c r="B28">
        <f>PANAL!A30</f>
        <v>806</v>
      </c>
      <c r="C28">
        <f>novedadesComerciosPanal!C28</f>
        <v>27</v>
      </c>
      <c r="D28">
        <v>3</v>
      </c>
      <c r="E28">
        <v>830</v>
      </c>
      <c r="F28">
        <v>1</v>
      </c>
      <c r="G28">
        <v>39</v>
      </c>
      <c r="H28">
        <v>2</v>
      </c>
      <c r="I28" s="34">
        <f>PANAL!N30</f>
        <v>5</v>
      </c>
      <c r="J28">
        <v>2</v>
      </c>
      <c r="K28">
        <v>24</v>
      </c>
      <c r="L28">
        <v>0</v>
      </c>
      <c r="M28" t="s">
        <v>91</v>
      </c>
      <c r="N28">
        <v>0</v>
      </c>
      <c r="O28">
        <v>1</v>
      </c>
      <c r="P28">
        <v>30</v>
      </c>
      <c r="Q28">
        <v>40</v>
      </c>
      <c r="R28">
        <v>0</v>
      </c>
      <c r="T28" t="s">
        <v>130</v>
      </c>
      <c r="U28" t="s">
        <v>73</v>
      </c>
    </row>
    <row r="29" spans="2:21" x14ac:dyDescent="0.25">
      <c r="B29">
        <f>PANAL!A31</f>
        <v>806</v>
      </c>
      <c r="C29">
        <f>novedadesComerciosPanal!C29</f>
        <v>28</v>
      </c>
      <c r="D29">
        <v>3</v>
      </c>
      <c r="E29">
        <v>830</v>
      </c>
      <c r="F29">
        <v>1</v>
      </c>
      <c r="G29">
        <v>39</v>
      </c>
      <c r="H29">
        <v>2</v>
      </c>
      <c r="I29" s="34">
        <f>PANAL!N31</f>
        <v>5</v>
      </c>
      <c r="J29">
        <v>2</v>
      </c>
      <c r="K29">
        <v>24</v>
      </c>
      <c r="L29">
        <v>0</v>
      </c>
      <c r="M29" t="s">
        <v>91</v>
      </c>
      <c r="N29">
        <v>0</v>
      </c>
      <c r="O29">
        <v>1</v>
      </c>
      <c r="P29">
        <v>30</v>
      </c>
      <c r="Q29">
        <v>40</v>
      </c>
      <c r="R29">
        <v>0</v>
      </c>
      <c r="T29" t="s">
        <v>130</v>
      </c>
      <c r="U29" t="s">
        <v>73</v>
      </c>
    </row>
    <row r="30" spans="2:21" x14ac:dyDescent="0.25">
      <c r="B30">
        <f>PANAL!A32</f>
        <v>806</v>
      </c>
      <c r="C30">
        <f>novedadesComerciosPanal!C30</f>
        <v>29</v>
      </c>
      <c r="D30">
        <v>3</v>
      </c>
      <c r="E30">
        <v>830</v>
      </c>
      <c r="F30">
        <v>1</v>
      </c>
      <c r="G30">
        <v>39</v>
      </c>
      <c r="H30">
        <v>2</v>
      </c>
      <c r="I30" s="34">
        <f>PANAL!N32</f>
        <v>5</v>
      </c>
      <c r="J30">
        <v>2</v>
      </c>
      <c r="K30">
        <v>24</v>
      </c>
      <c r="L30">
        <v>0</v>
      </c>
      <c r="M30" t="s">
        <v>91</v>
      </c>
      <c r="N30">
        <v>0</v>
      </c>
      <c r="O30">
        <v>1</v>
      </c>
      <c r="P30">
        <v>30</v>
      </c>
      <c r="Q30">
        <v>40</v>
      </c>
      <c r="R30">
        <v>0</v>
      </c>
      <c r="T30" t="s">
        <v>130</v>
      </c>
      <c r="U30" t="s">
        <v>73</v>
      </c>
    </row>
    <row r="31" spans="2:21" x14ac:dyDescent="0.25">
      <c r="B31">
        <f>PANAL!A33</f>
        <v>806</v>
      </c>
      <c r="C31">
        <f>novedadesComerciosPanal!C31</f>
        <v>30</v>
      </c>
      <c r="D31">
        <v>3</v>
      </c>
      <c r="E31">
        <v>830</v>
      </c>
      <c r="F31">
        <v>1</v>
      </c>
      <c r="G31">
        <v>39</v>
      </c>
      <c r="H31">
        <v>2</v>
      </c>
      <c r="I31" s="34">
        <f>PANAL!N33</f>
        <v>5</v>
      </c>
      <c r="J31">
        <v>2</v>
      </c>
      <c r="K31">
        <v>24</v>
      </c>
      <c r="L31">
        <v>0</v>
      </c>
      <c r="M31" t="s">
        <v>91</v>
      </c>
      <c r="N31">
        <v>0</v>
      </c>
      <c r="O31">
        <v>1</v>
      </c>
      <c r="P31">
        <v>30</v>
      </c>
      <c r="Q31">
        <v>40</v>
      </c>
      <c r="R31">
        <v>0</v>
      </c>
      <c r="T31" t="s">
        <v>130</v>
      </c>
      <c r="U31" t="s">
        <v>73</v>
      </c>
    </row>
    <row r="32" spans="2:21" x14ac:dyDescent="0.25">
      <c r="B32">
        <f>PANAL!A34</f>
        <v>806</v>
      </c>
      <c r="C32">
        <f>novedadesComerciosPanal!C32</f>
        <v>31</v>
      </c>
      <c r="D32">
        <v>3</v>
      </c>
      <c r="E32">
        <v>830</v>
      </c>
      <c r="F32">
        <v>1</v>
      </c>
      <c r="G32">
        <v>39</v>
      </c>
      <c r="H32">
        <v>2</v>
      </c>
      <c r="I32" s="34">
        <f>PANAL!N34</f>
        <v>5</v>
      </c>
      <c r="J32">
        <v>2</v>
      </c>
      <c r="K32">
        <v>24</v>
      </c>
      <c r="L32">
        <v>0</v>
      </c>
      <c r="M32" t="s">
        <v>91</v>
      </c>
      <c r="N32">
        <v>0</v>
      </c>
      <c r="O32">
        <v>1</v>
      </c>
      <c r="P32">
        <v>30</v>
      </c>
      <c r="Q32">
        <v>40</v>
      </c>
      <c r="R32">
        <v>0</v>
      </c>
      <c r="T32" t="s">
        <v>130</v>
      </c>
      <c r="U32" t="s">
        <v>73</v>
      </c>
    </row>
    <row r="33" spans="2:21" x14ac:dyDescent="0.25">
      <c r="B33">
        <f>PANAL!A35</f>
        <v>806</v>
      </c>
      <c r="C33">
        <f>novedadesComerciosPanal!C33</f>
        <v>32</v>
      </c>
      <c r="D33">
        <v>3</v>
      </c>
      <c r="E33">
        <v>830</v>
      </c>
      <c r="F33">
        <v>1</v>
      </c>
      <c r="G33">
        <v>39</v>
      </c>
      <c r="H33">
        <v>2</v>
      </c>
      <c r="I33" s="34">
        <f>PANAL!N35</f>
        <v>5</v>
      </c>
      <c r="J33">
        <v>2</v>
      </c>
      <c r="K33">
        <v>24</v>
      </c>
      <c r="L33">
        <v>0</v>
      </c>
      <c r="M33" t="s">
        <v>91</v>
      </c>
      <c r="N33">
        <v>0</v>
      </c>
      <c r="O33">
        <v>1</v>
      </c>
      <c r="P33">
        <v>30</v>
      </c>
      <c r="Q33">
        <v>40</v>
      </c>
      <c r="R33">
        <v>0</v>
      </c>
      <c r="T33" t="s">
        <v>130</v>
      </c>
      <c r="U33" t="s">
        <v>73</v>
      </c>
    </row>
    <row r="34" spans="2:21" x14ac:dyDescent="0.25">
      <c r="B34">
        <f>PANAL!A36</f>
        <v>806</v>
      </c>
      <c r="C34">
        <f>novedadesComerciosPanal!C34</f>
        <v>33</v>
      </c>
      <c r="D34">
        <v>3</v>
      </c>
      <c r="E34">
        <v>830</v>
      </c>
      <c r="F34">
        <v>1</v>
      </c>
      <c r="G34">
        <v>39</v>
      </c>
      <c r="H34">
        <v>2</v>
      </c>
      <c r="I34" s="34">
        <f>PANAL!N36</f>
        <v>5</v>
      </c>
      <c r="J34">
        <v>2</v>
      </c>
      <c r="K34">
        <v>24</v>
      </c>
      <c r="L34">
        <v>0</v>
      </c>
      <c r="M34" t="s">
        <v>91</v>
      </c>
      <c r="N34">
        <v>0</v>
      </c>
      <c r="O34">
        <v>1</v>
      </c>
      <c r="P34">
        <v>30</v>
      </c>
      <c r="Q34">
        <v>40</v>
      </c>
      <c r="R34">
        <v>0</v>
      </c>
      <c r="T34" t="s">
        <v>130</v>
      </c>
      <c r="U34" t="s">
        <v>73</v>
      </c>
    </row>
    <row r="35" spans="2:21" x14ac:dyDescent="0.25">
      <c r="B35">
        <f>PANAL!A37</f>
        <v>806</v>
      </c>
      <c r="C35">
        <f>novedadesComerciosPanal!C35</f>
        <v>34</v>
      </c>
      <c r="D35">
        <v>3</v>
      </c>
      <c r="E35">
        <v>830</v>
      </c>
      <c r="F35">
        <v>1</v>
      </c>
      <c r="G35">
        <v>39</v>
      </c>
      <c r="H35">
        <v>2</v>
      </c>
      <c r="I35" s="34">
        <f>PANAL!N37</f>
        <v>5</v>
      </c>
      <c r="J35">
        <v>2</v>
      </c>
      <c r="K35">
        <v>24</v>
      </c>
      <c r="L35">
        <v>0</v>
      </c>
      <c r="M35" t="s">
        <v>91</v>
      </c>
      <c r="N35">
        <v>0</v>
      </c>
      <c r="O35">
        <v>1</v>
      </c>
      <c r="P35">
        <v>30</v>
      </c>
      <c r="Q35">
        <v>40</v>
      </c>
      <c r="R35">
        <v>0</v>
      </c>
      <c r="T35" t="s">
        <v>130</v>
      </c>
      <c r="U35" t="s">
        <v>73</v>
      </c>
    </row>
    <row r="36" spans="2:21" x14ac:dyDescent="0.25">
      <c r="B36">
        <f>PANAL!A38</f>
        <v>806</v>
      </c>
      <c r="C36">
        <f>novedadesComerciosPanal!C36</f>
        <v>35</v>
      </c>
      <c r="D36">
        <v>3</v>
      </c>
      <c r="E36">
        <v>830</v>
      </c>
      <c r="F36">
        <v>1</v>
      </c>
      <c r="G36">
        <v>39</v>
      </c>
      <c r="H36">
        <v>2</v>
      </c>
      <c r="I36" s="34">
        <f>PANAL!N38</f>
        <v>5</v>
      </c>
      <c r="J36">
        <v>2</v>
      </c>
      <c r="K36">
        <v>24</v>
      </c>
      <c r="L36">
        <v>0</v>
      </c>
      <c r="M36" t="s">
        <v>91</v>
      </c>
      <c r="N36">
        <v>0</v>
      </c>
      <c r="O36">
        <v>1</v>
      </c>
      <c r="P36">
        <v>30</v>
      </c>
      <c r="Q36">
        <v>40</v>
      </c>
      <c r="R36">
        <v>0</v>
      </c>
      <c r="T36" t="s">
        <v>130</v>
      </c>
      <c r="U36" t="s">
        <v>73</v>
      </c>
    </row>
    <row r="37" spans="2:21" x14ac:dyDescent="0.25">
      <c r="B37">
        <f>PANAL!A39</f>
        <v>806</v>
      </c>
      <c r="C37">
        <f>novedadesComerciosPanal!C37</f>
        <v>36</v>
      </c>
      <c r="D37">
        <v>3</v>
      </c>
      <c r="E37">
        <v>830</v>
      </c>
      <c r="F37">
        <v>1</v>
      </c>
      <c r="G37">
        <v>39</v>
      </c>
      <c r="H37">
        <v>2</v>
      </c>
      <c r="I37" s="34">
        <f>PANAL!N39</f>
        <v>5</v>
      </c>
      <c r="J37">
        <v>2</v>
      </c>
      <c r="K37">
        <v>24</v>
      </c>
      <c r="L37">
        <v>0</v>
      </c>
      <c r="M37" t="s">
        <v>91</v>
      </c>
      <c r="N37">
        <v>0</v>
      </c>
      <c r="O37">
        <v>1</v>
      </c>
      <c r="P37">
        <v>30</v>
      </c>
      <c r="Q37">
        <v>40</v>
      </c>
      <c r="R37">
        <v>0</v>
      </c>
      <c r="T37" t="s">
        <v>130</v>
      </c>
      <c r="U37" t="s">
        <v>73</v>
      </c>
    </row>
    <row r="38" spans="2:21" x14ac:dyDescent="0.25">
      <c r="B38">
        <f>PANAL!A40</f>
        <v>806</v>
      </c>
      <c r="C38">
        <f>novedadesComerciosPanal!C38</f>
        <v>37</v>
      </c>
      <c r="D38">
        <v>3</v>
      </c>
      <c r="E38">
        <v>830</v>
      </c>
      <c r="F38">
        <v>1</v>
      </c>
      <c r="G38">
        <v>39</v>
      </c>
      <c r="H38">
        <v>2</v>
      </c>
      <c r="I38" s="34">
        <f>PANAL!N40</f>
        <v>5</v>
      </c>
      <c r="J38">
        <v>2</v>
      </c>
      <c r="K38">
        <v>24</v>
      </c>
      <c r="L38">
        <v>0</v>
      </c>
      <c r="M38" t="s">
        <v>91</v>
      </c>
      <c r="N38">
        <v>0</v>
      </c>
      <c r="O38">
        <v>1</v>
      </c>
      <c r="P38">
        <v>30</v>
      </c>
      <c r="Q38">
        <v>40</v>
      </c>
      <c r="R38">
        <v>0</v>
      </c>
      <c r="T38" t="s">
        <v>130</v>
      </c>
      <c r="U38" t="s">
        <v>73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9"/>
  <sheetViews>
    <sheetView tabSelected="1" topLeftCell="A19" workbookViewId="0">
      <selection activeCell="B39" sqref="B39"/>
    </sheetView>
  </sheetViews>
  <sheetFormatPr baseColWidth="10" defaultRowHeight="15" x14ac:dyDescent="0.25"/>
  <cols>
    <col min="7" max="7" width="16.42578125" bestFit="1" customWidth="1"/>
  </cols>
  <sheetData>
    <row r="1" spans="2:19" x14ac:dyDescent="0.25">
      <c r="B1" t="s">
        <v>144</v>
      </c>
      <c r="C1">
        <v>1</v>
      </c>
    </row>
    <row r="2" spans="2:19" x14ac:dyDescent="0.25">
      <c r="B2" t="s">
        <v>22</v>
      </c>
      <c r="C2" t="s">
        <v>23</v>
      </c>
      <c r="D2" t="s">
        <v>92</v>
      </c>
      <c r="E2" t="s">
        <v>93</v>
      </c>
      <c r="F2" t="s">
        <v>94</v>
      </c>
      <c r="G2" t="s">
        <v>95</v>
      </c>
      <c r="H2" t="s">
        <v>96</v>
      </c>
      <c r="I2" t="s">
        <v>97</v>
      </c>
      <c r="J2" t="s">
        <v>98</v>
      </c>
      <c r="K2" t="s">
        <v>99</v>
      </c>
      <c r="L2" t="s">
        <v>100</v>
      </c>
      <c r="M2" t="s">
        <v>101</v>
      </c>
      <c r="N2" t="s">
        <v>102</v>
      </c>
      <c r="O2" t="s">
        <v>103</v>
      </c>
      <c r="P2" t="s">
        <v>104</v>
      </c>
      <c r="Q2" t="s">
        <v>68</v>
      </c>
      <c r="R2" t="s">
        <v>69</v>
      </c>
      <c r="S2" t="s">
        <v>70</v>
      </c>
    </row>
    <row r="3" spans="2:19" x14ac:dyDescent="0.25">
      <c r="B3">
        <f>PANAL!A4</f>
        <v>806</v>
      </c>
      <c r="C3">
        <f>novedadesComerciosPanal!C2</f>
        <v>1</v>
      </c>
      <c r="D3">
        <f>$C$1</f>
        <v>1</v>
      </c>
      <c r="E3">
        <f>PANAL!W4</f>
        <v>0</v>
      </c>
      <c r="F3">
        <f>PANAL!X4</f>
        <v>1</v>
      </c>
      <c r="G3">
        <v>0</v>
      </c>
      <c r="H3" t="str">
        <f>PANAL!F4</f>
        <v>GENERAL SANTOS 588</v>
      </c>
      <c r="I3" t="str">
        <f>PANAL!J4</f>
        <v>09747230469</v>
      </c>
      <c r="J3">
        <v>51</v>
      </c>
      <c r="K3">
        <v>1</v>
      </c>
      <c r="L3">
        <f>PANAL!W4</f>
        <v>0</v>
      </c>
      <c r="M3">
        <f>PANAL!X4</f>
        <v>1</v>
      </c>
      <c r="N3">
        <v>0</v>
      </c>
      <c r="O3" t="str">
        <f>PANAL!F4</f>
        <v>GENERAL SANTOS 588</v>
      </c>
      <c r="P3" t="str">
        <f>PANAL!AB4</f>
        <v>info@metrepay.com</v>
      </c>
      <c r="R3" t="s">
        <v>130</v>
      </c>
      <c r="S3" t="s">
        <v>73</v>
      </c>
    </row>
    <row r="4" spans="2:19" x14ac:dyDescent="0.25">
      <c r="B4">
        <f>PANAL!A5</f>
        <v>806</v>
      </c>
      <c r="C4">
        <f>novedadesComerciosPanal!C3</f>
        <v>2</v>
      </c>
      <c r="D4">
        <f t="shared" ref="D4:D39" si="0">$C$1</f>
        <v>1</v>
      </c>
      <c r="E4">
        <f>PANAL!W5</f>
        <v>0</v>
      </c>
      <c r="F4">
        <f>PANAL!X5</f>
        <v>1</v>
      </c>
      <c r="G4">
        <v>1</v>
      </c>
      <c r="H4" t="str">
        <f>PANAL!F5</f>
        <v>GENERAL SANTOS 588</v>
      </c>
      <c r="I4" t="str">
        <f>PANAL!J5</f>
        <v>09747230469</v>
      </c>
      <c r="J4">
        <v>51</v>
      </c>
      <c r="K4">
        <v>1</v>
      </c>
      <c r="L4">
        <f>PANAL!W5</f>
        <v>0</v>
      </c>
      <c r="M4">
        <f>PANAL!X5</f>
        <v>1</v>
      </c>
      <c r="N4">
        <v>1</v>
      </c>
      <c r="O4" t="str">
        <f>PANAL!F5</f>
        <v>GENERAL SANTOS 588</v>
      </c>
      <c r="P4" t="str">
        <f>PANAL!AB5</f>
        <v>info@metrepay.com</v>
      </c>
      <c r="R4" t="s">
        <v>130</v>
      </c>
      <c r="S4" t="s">
        <v>73</v>
      </c>
    </row>
    <row r="5" spans="2:19" x14ac:dyDescent="0.25">
      <c r="B5">
        <f>PANAL!A6</f>
        <v>806</v>
      </c>
      <c r="C5">
        <f>novedadesComerciosPanal!C4</f>
        <v>3</v>
      </c>
      <c r="D5">
        <f t="shared" si="0"/>
        <v>1</v>
      </c>
      <c r="E5">
        <f>PANAL!W6</f>
        <v>0</v>
      </c>
      <c r="F5">
        <f>PANAL!X6</f>
        <v>1</v>
      </c>
      <c r="G5">
        <v>2</v>
      </c>
      <c r="H5" t="str">
        <f>PANAL!F6</f>
        <v>GENERAL SANTOS 588</v>
      </c>
      <c r="I5" t="str">
        <f>PANAL!J6</f>
        <v>09747230469</v>
      </c>
      <c r="J5">
        <v>51</v>
      </c>
      <c r="K5">
        <v>1</v>
      </c>
      <c r="L5">
        <f>PANAL!W6</f>
        <v>0</v>
      </c>
      <c r="M5">
        <f>PANAL!X6</f>
        <v>1</v>
      </c>
      <c r="N5">
        <v>2</v>
      </c>
      <c r="O5" t="str">
        <f>PANAL!F6</f>
        <v>GENERAL SANTOS 588</v>
      </c>
      <c r="P5" t="str">
        <f>PANAL!AB6</f>
        <v>info@metrepay.com</v>
      </c>
      <c r="R5" t="s">
        <v>130</v>
      </c>
      <c r="S5" t="s">
        <v>73</v>
      </c>
    </row>
    <row r="6" spans="2:19" x14ac:dyDescent="0.25">
      <c r="B6">
        <f>PANAL!A7</f>
        <v>806</v>
      </c>
      <c r="C6">
        <f>novedadesComerciosPanal!C5</f>
        <v>4</v>
      </c>
      <c r="D6">
        <f t="shared" si="0"/>
        <v>1</v>
      </c>
      <c r="E6">
        <f>PANAL!W7</f>
        <v>0</v>
      </c>
      <c r="F6">
        <f>PANAL!X7</f>
        <v>1</v>
      </c>
      <c r="G6">
        <v>3</v>
      </c>
      <c r="H6" t="str">
        <f>PANAL!F7</f>
        <v>GENERAL SANTOS 588</v>
      </c>
      <c r="I6" t="str">
        <f>PANAL!J7</f>
        <v>09747230469</v>
      </c>
      <c r="J6">
        <v>51</v>
      </c>
      <c r="K6">
        <v>1</v>
      </c>
      <c r="L6">
        <f>PANAL!W7</f>
        <v>0</v>
      </c>
      <c r="M6">
        <f>PANAL!X7</f>
        <v>1</v>
      </c>
      <c r="N6">
        <v>3</v>
      </c>
      <c r="O6" t="str">
        <f>PANAL!F7</f>
        <v>GENERAL SANTOS 588</v>
      </c>
      <c r="P6" t="str">
        <f>PANAL!AB7</f>
        <v>info@metrepay.com</v>
      </c>
      <c r="R6" t="s">
        <v>130</v>
      </c>
      <c r="S6" t="s">
        <v>73</v>
      </c>
    </row>
    <row r="7" spans="2:19" x14ac:dyDescent="0.25">
      <c r="B7">
        <f>PANAL!A8</f>
        <v>806</v>
      </c>
      <c r="C7">
        <f>novedadesComerciosPanal!C6</f>
        <v>5</v>
      </c>
      <c r="D7">
        <f t="shared" si="0"/>
        <v>1</v>
      </c>
      <c r="E7">
        <f>PANAL!W8</f>
        <v>0</v>
      </c>
      <c r="F7">
        <f>PANAL!X8</f>
        <v>1</v>
      </c>
      <c r="G7">
        <v>4</v>
      </c>
      <c r="H7" t="str">
        <f>PANAL!F8</f>
        <v>GENERAL SANTOS 588</v>
      </c>
      <c r="I7" t="str">
        <f>PANAL!J8</f>
        <v>09747230469</v>
      </c>
      <c r="J7">
        <v>51</v>
      </c>
      <c r="K7">
        <v>1</v>
      </c>
      <c r="L7">
        <f>PANAL!W8</f>
        <v>0</v>
      </c>
      <c r="M7">
        <f>PANAL!X8</f>
        <v>1</v>
      </c>
      <c r="N7">
        <v>4</v>
      </c>
      <c r="O7" t="str">
        <f>PANAL!F8</f>
        <v>GENERAL SANTOS 588</v>
      </c>
      <c r="P7" t="str">
        <f>PANAL!AB8</f>
        <v>info@metrepay.com</v>
      </c>
      <c r="R7" t="s">
        <v>130</v>
      </c>
      <c r="S7" t="s">
        <v>73</v>
      </c>
    </row>
    <row r="8" spans="2:19" x14ac:dyDescent="0.25">
      <c r="B8">
        <f>PANAL!A9</f>
        <v>806</v>
      </c>
      <c r="C8">
        <f>novedadesComerciosPanal!C7</f>
        <v>6</v>
      </c>
      <c r="D8">
        <f t="shared" si="0"/>
        <v>1</v>
      </c>
      <c r="E8">
        <f>PANAL!W9</f>
        <v>0</v>
      </c>
      <c r="F8">
        <f>PANAL!X9</f>
        <v>1</v>
      </c>
      <c r="G8">
        <v>5</v>
      </c>
      <c r="H8" t="str">
        <f>PANAL!F9</f>
        <v>GRAL SANTOS 588</v>
      </c>
      <c r="I8" t="str">
        <f>PANAL!J9</f>
        <v>09747230469</v>
      </c>
      <c r="J8">
        <v>51</v>
      </c>
      <c r="K8">
        <v>1</v>
      </c>
      <c r="L8">
        <f>PANAL!W9</f>
        <v>0</v>
      </c>
      <c r="M8">
        <f>PANAL!X9</f>
        <v>1</v>
      </c>
      <c r="N8">
        <v>5</v>
      </c>
      <c r="O8" t="str">
        <f>PANAL!F9</f>
        <v>GRAL SANTOS 588</v>
      </c>
      <c r="P8" t="str">
        <f>PANAL!AB9</f>
        <v>info@metrepay.com</v>
      </c>
      <c r="R8" t="s">
        <v>130</v>
      </c>
      <c r="S8" t="s">
        <v>73</v>
      </c>
    </row>
    <row r="9" spans="2:19" x14ac:dyDescent="0.25">
      <c r="B9">
        <f>PANAL!A10</f>
        <v>806</v>
      </c>
      <c r="C9">
        <f>novedadesComerciosPanal!C8</f>
        <v>7</v>
      </c>
      <c r="D9">
        <f t="shared" si="0"/>
        <v>1</v>
      </c>
      <c r="E9">
        <f>PANAL!W10</f>
        <v>0</v>
      </c>
      <c r="F9">
        <f>PANAL!X10</f>
        <v>1</v>
      </c>
      <c r="G9">
        <v>6</v>
      </c>
      <c r="H9" t="str">
        <f>PANAL!F10</f>
        <v>GRAL SANTOS 588</v>
      </c>
      <c r="I9" t="str">
        <f>PANAL!J10</f>
        <v>09747230469</v>
      </c>
      <c r="J9">
        <v>51</v>
      </c>
      <c r="K9">
        <v>1</v>
      </c>
      <c r="L9">
        <f>PANAL!W10</f>
        <v>0</v>
      </c>
      <c r="M9">
        <f>PANAL!X10</f>
        <v>1</v>
      </c>
      <c r="N9">
        <v>6</v>
      </c>
      <c r="O9" t="str">
        <f>PANAL!F10</f>
        <v>GRAL SANTOS 588</v>
      </c>
      <c r="P9" t="str">
        <f>PANAL!AB10</f>
        <v>info@metrepay.com</v>
      </c>
      <c r="R9" t="s">
        <v>130</v>
      </c>
      <c r="S9" t="s">
        <v>73</v>
      </c>
    </row>
    <row r="10" spans="2:19" x14ac:dyDescent="0.25">
      <c r="B10">
        <f>PANAL!A11</f>
        <v>806</v>
      </c>
      <c r="C10">
        <f>novedadesComerciosPanal!C9</f>
        <v>8</v>
      </c>
      <c r="D10">
        <f t="shared" si="0"/>
        <v>1</v>
      </c>
      <c r="E10">
        <f>PANAL!W11</f>
        <v>0</v>
      </c>
      <c r="F10">
        <f>PANAL!X11</f>
        <v>1</v>
      </c>
      <c r="G10">
        <v>7</v>
      </c>
      <c r="H10" t="str">
        <f>PANAL!F11</f>
        <v>GENERAL SANTOS 588</v>
      </c>
      <c r="I10" t="str">
        <f>PANAL!J11</f>
        <v>09747230469</v>
      </c>
      <c r="J10">
        <v>51</v>
      </c>
      <c r="K10">
        <v>1</v>
      </c>
      <c r="L10">
        <f>PANAL!W11</f>
        <v>0</v>
      </c>
      <c r="M10">
        <f>PANAL!X11</f>
        <v>1</v>
      </c>
      <c r="N10">
        <v>7</v>
      </c>
      <c r="O10" t="str">
        <f>PANAL!F11</f>
        <v>GENERAL SANTOS 588</v>
      </c>
      <c r="P10" t="str">
        <f>PANAL!AB11</f>
        <v>info@metrepay.com</v>
      </c>
      <c r="R10" t="s">
        <v>130</v>
      </c>
      <c r="S10" t="s">
        <v>73</v>
      </c>
    </row>
    <row r="11" spans="2:19" x14ac:dyDescent="0.25">
      <c r="B11">
        <f>PANAL!A12</f>
        <v>806</v>
      </c>
      <c r="C11">
        <f>novedadesComerciosPanal!C10</f>
        <v>9</v>
      </c>
      <c r="D11">
        <f t="shared" si="0"/>
        <v>1</v>
      </c>
      <c r="E11">
        <f>PANAL!W12</f>
        <v>0</v>
      </c>
      <c r="F11">
        <f>PANAL!X12</f>
        <v>1</v>
      </c>
      <c r="G11">
        <v>8</v>
      </c>
      <c r="H11" t="str">
        <f>PANAL!F12</f>
        <v>AVDA GRAL SANTOS C JUAN DE SALAZAR 588</v>
      </c>
      <c r="I11" t="str">
        <f>PANAL!J12</f>
        <v>09747230469</v>
      </c>
      <c r="J11">
        <v>51</v>
      </c>
      <c r="K11">
        <v>1</v>
      </c>
      <c r="L11">
        <f>PANAL!W12</f>
        <v>0</v>
      </c>
      <c r="M11">
        <f>PANAL!X12</f>
        <v>1</v>
      </c>
      <c r="N11">
        <v>8</v>
      </c>
      <c r="O11" t="str">
        <f>PANAL!F12</f>
        <v>AVDA GRAL SANTOS C JUAN DE SALAZAR 588</v>
      </c>
      <c r="P11" t="str">
        <f>PANAL!AB12</f>
        <v>info@metrepay.com</v>
      </c>
      <c r="R11" t="s">
        <v>130</v>
      </c>
      <c r="S11" t="s">
        <v>73</v>
      </c>
    </row>
    <row r="12" spans="2:19" x14ac:dyDescent="0.25">
      <c r="B12">
        <f>PANAL!A13</f>
        <v>806</v>
      </c>
      <c r="C12">
        <f>novedadesComerciosPanal!C11</f>
        <v>10</v>
      </c>
      <c r="D12">
        <f t="shared" si="0"/>
        <v>1</v>
      </c>
      <c r="E12">
        <f>PANAL!W13</f>
        <v>0</v>
      </c>
      <c r="F12">
        <f>PANAL!X13</f>
        <v>1</v>
      </c>
      <c r="G12">
        <v>9</v>
      </c>
      <c r="H12" t="str">
        <f>PANAL!F13</f>
        <v>GRAL SANTOS 588</v>
      </c>
      <c r="I12" t="str">
        <f>PANAL!J13</f>
        <v>09747230469</v>
      </c>
      <c r="J12">
        <v>51</v>
      </c>
      <c r="K12">
        <v>1</v>
      </c>
      <c r="L12">
        <f>PANAL!W13</f>
        <v>0</v>
      </c>
      <c r="M12">
        <f>PANAL!X13</f>
        <v>1</v>
      </c>
      <c r="N12">
        <v>9</v>
      </c>
      <c r="O12" t="str">
        <f>PANAL!F13</f>
        <v>GRAL SANTOS 588</v>
      </c>
      <c r="P12" t="str">
        <f>PANAL!AB13</f>
        <v>info@metrepay.com</v>
      </c>
      <c r="R12" t="s">
        <v>130</v>
      </c>
      <c r="S12" t="s">
        <v>73</v>
      </c>
    </row>
    <row r="13" spans="2:19" x14ac:dyDescent="0.25">
      <c r="B13">
        <f>PANAL!A14</f>
        <v>806</v>
      </c>
      <c r="C13">
        <f>novedadesComerciosPanal!C12</f>
        <v>11</v>
      </c>
      <c r="D13">
        <f t="shared" si="0"/>
        <v>1</v>
      </c>
      <c r="E13">
        <f>PANAL!W14</f>
        <v>0</v>
      </c>
      <c r="F13">
        <f>PANAL!X14</f>
        <v>1</v>
      </c>
      <c r="G13">
        <v>10</v>
      </c>
      <c r="H13" t="str">
        <f>PANAL!F14</f>
        <v>AVDA GRAL SANTOS C JUAN DE SALAZAR 588</v>
      </c>
      <c r="I13" t="str">
        <f>PANAL!J14</f>
        <v>09747230469</v>
      </c>
      <c r="J13">
        <v>51</v>
      </c>
      <c r="K13">
        <v>1</v>
      </c>
      <c r="L13">
        <f>PANAL!W14</f>
        <v>0</v>
      </c>
      <c r="M13">
        <f>PANAL!X14</f>
        <v>1</v>
      </c>
      <c r="N13">
        <v>10</v>
      </c>
      <c r="O13" t="str">
        <f>PANAL!F14</f>
        <v>AVDA GRAL SANTOS C JUAN DE SALAZAR 588</v>
      </c>
      <c r="P13" t="str">
        <f>PANAL!AB14</f>
        <v>info@metrepay.com</v>
      </c>
      <c r="R13" t="s">
        <v>130</v>
      </c>
      <c r="S13" t="s">
        <v>73</v>
      </c>
    </row>
    <row r="14" spans="2:19" x14ac:dyDescent="0.25">
      <c r="B14">
        <f>PANAL!A15</f>
        <v>806</v>
      </c>
      <c r="C14">
        <f>novedadesComerciosPanal!C13</f>
        <v>12</v>
      </c>
      <c r="D14">
        <f t="shared" si="0"/>
        <v>1</v>
      </c>
      <c r="E14">
        <f>PANAL!W15</f>
        <v>0</v>
      </c>
      <c r="F14">
        <f>PANAL!X15</f>
        <v>1</v>
      </c>
      <c r="G14">
        <v>11</v>
      </c>
      <c r="H14" t="str">
        <f>PANAL!F15</f>
        <v>GENERAL SANTOS 588</v>
      </c>
      <c r="I14" t="str">
        <f>PANAL!J15</f>
        <v>09747230469</v>
      </c>
      <c r="J14">
        <v>51</v>
      </c>
      <c r="K14">
        <v>1</v>
      </c>
      <c r="L14">
        <f>PANAL!W15</f>
        <v>0</v>
      </c>
      <c r="M14">
        <f>PANAL!X15</f>
        <v>1</v>
      </c>
      <c r="N14">
        <v>11</v>
      </c>
      <c r="O14" t="str">
        <f>PANAL!F15</f>
        <v>GENERAL SANTOS 588</v>
      </c>
      <c r="P14" t="str">
        <f>PANAL!AB15</f>
        <v>info@metrepay.com</v>
      </c>
      <c r="R14" t="s">
        <v>130</v>
      </c>
      <c r="S14" t="s">
        <v>73</v>
      </c>
    </row>
    <row r="15" spans="2:19" x14ac:dyDescent="0.25">
      <c r="B15">
        <f>PANAL!A16</f>
        <v>806</v>
      </c>
      <c r="C15">
        <f>novedadesComerciosPanal!C14</f>
        <v>13</v>
      </c>
      <c r="D15">
        <f t="shared" si="0"/>
        <v>1</v>
      </c>
      <c r="E15">
        <f>PANAL!W16</f>
        <v>0</v>
      </c>
      <c r="F15">
        <f>PANAL!X16</f>
        <v>1</v>
      </c>
      <c r="G15">
        <v>12</v>
      </c>
      <c r="H15" t="str">
        <f>PANAL!F16</f>
        <v>GENERAL SANTOS 588</v>
      </c>
      <c r="I15" t="str">
        <f>PANAL!J16</f>
        <v>09747230469</v>
      </c>
      <c r="J15">
        <v>51</v>
      </c>
      <c r="K15">
        <v>1</v>
      </c>
      <c r="L15">
        <f>PANAL!W16</f>
        <v>0</v>
      </c>
      <c r="M15">
        <f>PANAL!X16</f>
        <v>1</v>
      </c>
      <c r="N15">
        <v>12</v>
      </c>
      <c r="O15" t="str">
        <f>PANAL!F16</f>
        <v>GENERAL SANTOS 588</v>
      </c>
      <c r="P15" t="str">
        <f>PANAL!AB16</f>
        <v>info@metrepay.com</v>
      </c>
      <c r="R15" t="s">
        <v>130</v>
      </c>
      <c r="S15" t="s">
        <v>73</v>
      </c>
    </row>
    <row r="16" spans="2:19" x14ac:dyDescent="0.25">
      <c r="B16">
        <f>PANAL!A17</f>
        <v>806</v>
      </c>
      <c r="C16">
        <f>novedadesComerciosPanal!C15</f>
        <v>14</v>
      </c>
      <c r="D16">
        <f t="shared" si="0"/>
        <v>1</v>
      </c>
      <c r="E16">
        <f>PANAL!W17</f>
        <v>0</v>
      </c>
      <c r="F16">
        <f>PANAL!X17</f>
        <v>1</v>
      </c>
      <c r="G16">
        <v>13</v>
      </c>
      <c r="H16" t="str">
        <f>PANAL!F17</f>
        <v>GENERAL SANTOS 588</v>
      </c>
      <c r="I16" t="str">
        <f>PANAL!J17</f>
        <v>09747230469</v>
      </c>
      <c r="J16">
        <v>51</v>
      </c>
      <c r="K16">
        <v>1</v>
      </c>
      <c r="L16">
        <f>PANAL!W17</f>
        <v>0</v>
      </c>
      <c r="M16">
        <f>PANAL!X17</f>
        <v>1</v>
      </c>
      <c r="N16">
        <v>13</v>
      </c>
      <c r="O16" t="str">
        <f>PANAL!F17</f>
        <v>GENERAL SANTOS 588</v>
      </c>
      <c r="P16" t="str">
        <f>PANAL!AB17</f>
        <v>info@metrepay.com</v>
      </c>
      <c r="R16" t="s">
        <v>130</v>
      </c>
      <c r="S16" t="s">
        <v>73</v>
      </c>
    </row>
    <row r="17" spans="2:19" x14ac:dyDescent="0.25">
      <c r="B17">
        <f>PANAL!A18</f>
        <v>806</v>
      </c>
      <c r="C17">
        <f>novedadesComerciosPanal!C16</f>
        <v>15</v>
      </c>
      <c r="D17">
        <f t="shared" si="0"/>
        <v>1</v>
      </c>
      <c r="E17">
        <f>PANAL!W18</f>
        <v>0</v>
      </c>
      <c r="F17">
        <f>PANAL!X18</f>
        <v>1</v>
      </c>
      <c r="G17">
        <v>14</v>
      </c>
      <c r="H17" t="str">
        <f>PANAL!F18</f>
        <v>AVDA GRAL SANTOS C JUAN DE SALAZAR 588</v>
      </c>
      <c r="I17" t="str">
        <f>PANAL!J18</f>
        <v>09747230469</v>
      </c>
      <c r="J17">
        <v>51</v>
      </c>
      <c r="K17">
        <v>1</v>
      </c>
      <c r="L17">
        <f>PANAL!W18</f>
        <v>0</v>
      </c>
      <c r="M17">
        <f>PANAL!X18</f>
        <v>1</v>
      </c>
      <c r="N17">
        <v>14</v>
      </c>
      <c r="O17" t="str">
        <f>PANAL!F18</f>
        <v>AVDA GRAL SANTOS C JUAN DE SALAZAR 588</v>
      </c>
      <c r="P17" t="str">
        <f>PANAL!AB18</f>
        <v>info@metrepay.com</v>
      </c>
      <c r="R17" t="s">
        <v>130</v>
      </c>
      <c r="S17" t="s">
        <v>73</v>
      </c>
    </row>
    <row r="18" spans="2:19" x14ac:dyDescent="0.25">
      <c r="B18">
        <f>PANAL!A19</f>
        <v>806</v>
      </c>
      <c r="C18">
        <f>novedadesComerciosPanal!C17</f>
        <v>16</v>
      </c>
      <c r="D18">
        <f t="shared" si="0"/>
        <v>1</v>
      </c>
      <c r="E18">
        <f>PANAL!W19</f>
        <v>0</v>
      </c>
      <c r="F18">
        <f>PANAL!X19</f>
        <v>1</v>
      </c>
      <c r="G18">
        <v>15</v>
      </c>
      <c r="H18" t="str">
        <f>PANAL!F19</f>
        <v>GRAL SANTOS 588</v>
      </c>
      <c r="I18" t="str">
        <f>PANAL!J19</f>
        <v>09747230469</v>
      </c>
      <c r="J18">
        <v>51</v>
      </c>
      <c r="K18">
        <v>1</v>
      </c>
      <c r="L18">
        <f>PANAL!W19</f>
        <v>0</v>
      </c>
      <c r="M18">
        <f>PANAL!X19</f>
        <v>1</v>
      </c>
      <c r="N18">
        <v>15</v>
      </c>
      <c r="O18" t="str">
        <f>PANAL!F19</f>
        <v>GRAL SANTOS 588</v>
      </c>
      <c r="P18" t="str">
        <f>PANAL!AB19</f>
        <v>info@metrepay.com</v>
      </c>
      <c r="R18" t="s">
        <v>130</v>
      </c>
      <c r="S18" t="s">
        <v>73</v>
      </c>
    </row>
    <row r="19" spans="2:19" x14ac:dyDescent="0.25">
      <c r="B19">
        <f>PANAL!A20</f>
        <v>806</v>
      </c>
      <c r="C19">
        <f>novedadesComerciosPanal!C18</f>
        <v>17</v>
      </c>
      <c r="D19">
        <f t="shared" si="0"/>
        <v>1</v>
      </c>
      <c r="E19">
        <f>PANAL!W20</f>
        <v>0</v>
      </c>
      <c r="F19">
        <f>PANAL!X20</f>
        <v>1</v>
      </c>
      <c r="G19">
        <v>16</v>
      </c>
      <c r="H19" t="str">
        <f>PANAL!F20</f>
        <v>GRAL SANTOS 588</v>
      </c>
      <c r="I19" t="str">
        <f>PANAL!J20</f>
        <v>09747230469</v>
      </c>
      <c r="J19">
        <v>51</v>
      </c>
      <c r="K19">
        <v>1</v>
      </c>
      <c r="L19">
        <f>PANAL!W20</f>
        <v>0</v>
      </c>
      <c r="M19">
        <f>PANAL!X20</f>
        <v>1</v>
      </c>
      <c r="N19">
        <v>16</v>
      </c>
      <c r="O19" t="str">
        <f>PANAL!F20</f>
        <v>GRAL SANTOS 588</v>
      </c>
      <c r="P19" t="str">
        <f>PANAL!AB20</f>
        <v>info@metrepay.com</v>
      </c>
      <c r="R19" t="s">
        <v>130</v>
      </c>
      <c r="S19" t="s">
        <v>73</v>
      </c>
    </row>
    <row r="20" spans="2:19" x14ac:dyDescent="0.25">
      <c r="B20">
        <f>PANAL!A21</f>
        <v>806</v>
      </c>
      <c r="C20">
        <f>novedadesComerciosPanal!C19</f>
        <v>18</v>
      </c>
      <c r="D20">
        <f t="shared" si="0"/>
        <v>1</v>
      </c>
      <c r="E20">
        <f>PANAL!W21</f>
        <v>0</v>
      </c>
      <c r="F20">
        <f>PANAL!X21</f>
        <v>1</v>
      </c>
      <c r="G20">
        <v>17</v>
      </c>
      <c r="H20" t="str">
        <f>PANAL!F21</f>
        <v>GRAL SANTOS 588</v>
      </c>
      <c r="I20" t="str">
        <f>PANAL!J21</f>
        <v>09747230469</v>
      </c>
      <c r="J20">
        <v>51</v>
      </c>
      <c r="K20">
        <v>1</v>
      </c>
      <c r="L20">
        <f>PANAL!W21</f>
        <v>0</v>
      </c>
      <c r="M20">
        <f>PANAL!X21</f>
        <v>1</v>
      </c>
      <c r="N20">
        <v>17</v>
      </c>
      <c r="O20" t="str">
        <f>PANAL!F21</f>
        <v>GRAL SANTOS 588</v>
      </c>
      <c r="P20" t="str">
        <f>PANAL!AB21</f>
        <v>info@metrepay.com</v>
      </c>
      <c r="R20" t="s">
        <v>130</v>
      </c>
      <c r="S20" t="s">
        <v>73</v>
      </c>
    </row>
    <row r="21" spans="2:19" x14ac:dyDescent="0.25">
      <c r="B21">
        <f>PANAL!A22</f>
        <v>806</v>
      </c>
      <c r="C21">
        <f>novedadesComerciosPanal!C20</f>
        <v>19</v>
      </c>
      <c r="D21">
        <f t="shared" si="0"/>
        <v>1</v>
      </c>
      <c r="E21">
        <f>PANAL!W22</f>
        <v>0</v>
      </c>
      <c r="F21">
        <f>PANAL!X22</f>
        <v>1</v>
      </c>
      <c r="G21">
        <v>18</v>
      </c>
      <c r="H21" t="str">
        <f>PANAL!F22</f>
        <v>GRAL SANTOS 588</v>
      </c>
      <c r="I21" t="str">
        <f>PANAL!J22</f>
        <v>09747230469</v>
      </c>
      <c r="J21">
        <v>51</v>
      </c>
      <c r="K21">
        <v>1</v>
      </c>
      <c r="L21">
        <f>PANAL!W22</f>
        <v>0</v>
      </c>
      <c r="M21">
        <f>PANAL!X22</f>
        <v>1</v>
      </c>
      <c r="N21">
        <v>18</v>
      </c>
      <c r="O21" t="str">
        <f>PANAL!F22</f>
        <v>GRAL SANTOS 588</v>
      </c>
      <c r="P21" t="str">
        <f>PANAL!AB22</f>
        <v>info@metrepay.com</v>
      </c>
      <c r="R21" t="s">
        <v>130</v>
      </c>
      <c r="S21" t="s">
        <v>73</v>
      </c>
    </row>
    <row r="22" spans="2:19" x14ac:dyDescent="0.25">
      <c r="B22">
        <f>PANAL!A23</f>
        <v>806</v>
      </c>
      <c r="C22">
        <f>novedadesComerciosPanal!C21</f>
        <v>20</v>
      </c>
      <c r="D22">
        <f t="shared" si="0"/>
        <v>1</v>
      </c>
      <c r="E22">
        <f>PANAL!W23</f>
        <v>0</v>
      </c>
      <c r="F22">
        <f>PANAL!X23</f>
        <v>1</v>
      </c>
      <c r="G22">
        <v>19</v>
      </c>
      <c r="H22" t="str">
        <f>PANAL!F23</f>
        <v>GRAL SANTOS 588</v>
      </c>
      <c r="I22" t="str">
        <f>PANAL!J23</f>
        <v>09747230469</v>
      </c>
      <c r="J22">
        <v>51</v>
      </c>
      <c r="K22">
        <v>1</v>
      </c>
      <c r="L22">
        <f>PANAL!W23</f>
        <v>0</v>
      </c>
      <c r="M22">
        <f>PANAL!X23</f>
        <v>1</v>
      </c>
      <c r="N22">
        <v>19</v>
      </c>
      <c r="O22" t="str">
        <f>PANAL!F23</f>
        <v>GRAL SANTOS 588</v>
      </c>
      <c r="P22" t="str">
        <f>PANAL!AB23</f>
        <v>info@metrepay.com</v>
      </c>
      <c r="R22" t="s">
        <v>130</v>
      </c>
      <c r="S22" t="s">
        <v>73</v>
      </c>
    </row>
    <row r="23" spans="2:19" x14ac:dyDescent="0.25">
      <c r="B23">
        <f>PANAL!A24</f>
        <v>806</v>
      </c>
      <c r="C23">
        <f>novedadesComerciosPanal!C22</f>
        <v>21</v>
      </c>
      <c r="D23">
        <f t="shared" si="0"/>
        <v>1</v>
      </c>
      <c r="E23">
        <f>PANAL!W24</f>
        <v>0</v>
      </c>
      <c r="F23">
        <f>PANAL!X24</f>
        <v>1</v>
      </c>
      <c r="G23">
        <v>20</v>
      </c>
      <c r="H23" t="str">
        <f>PANAL!F24</f>
        <v>GRAL SANTOS 588</v>
      </c>
      <c r="I23" t="str">
        <f>PANAL!J24</f>
        <v>09747230469</v>
      </c>
      <c r="J23">
        <v>51</v>
      </c>
      <c r="K23">
        <v>1</v>
      </c>
      <c r="L23">
        <f>PANAL!W24</f>
        <v>0</v>
      </c>
      <c r="M23">
        <f>PANAL!X24</f>
        <v>1</v>
      </c>
      <c r="N23">
        <v>20</v>
      </c>
      <c r="O23" t="str">
        <f>PANAL!F24</f>
        <v>GRAL SANTOS 588</v>
      </c>
      <c r="P23" t="str">
        <f>PANAL!AB24</f>
        <v>info@metrepay.com</v>
      </c>
      <c r="R23" t="s">
        <v>130</v>
      </c>
      <c r="S23" t="s">
        <v>73</v>
      </c>
    </row>
    <row r="24" spans="2:19" x14ac:dyDescent="0.25">
      <c r="B24">
        <f>PANAL!A25</f>
        <v>806</v>
      </c>
      <c r="C24">
        <f>novedadesComerciosPanal!C23</f>
        <v>22</v>
      </c>
      <c r="D24">
        <f t="shared" si="0"/>
        <v>1</v>
      </c>
      <c r="E24">
        <f>PANAL!W25</f>
        <v>0</v>
      </c>
      <c r="F24">
        <f>PANAL!X25</f>
        <v>1</v>
      </c>
      <c r="G24">
        <v>21</v>
      </c>
      <c r="H24" t="str">
        <f>PANAL!F25</f>
        <v>GRAL SANTOS 588</v>
      </c>
      <c r="I24" t="str">
        <f>PANAL!J25</f>
        <v>09747230469</v>
      </c>
      <c r="J24">
        <v>51</v>
      </c>
      <c r="K24">
        <v>1</v>
      </c>
      <c r="L24">
        <f>PANAL!W25</f>
        <v>0</v>
      </c>
      <c r="M24">
        <f>PANAL!X25</f>
        <v>1</v>
      </c>
      <c r="N24">
        <v>21</v>
      </c>
      <c r="O24" t="str">
        <f>PANAL!F25</f>
        <v>GRAL SANTOS 588</v>
      </c>
      <c r="P24" t="str">
        <f>PANAL!AB25</f>
        <v>info@metrepay.com</v>
      </c>
      <c r="R24" t="s">
        <v>130</v>
      </c>
      <c r="S24" t="s">
        <v>73</v>
      </c>
    </row>
    <row r="25" spans="2:19" x14ac:dyDescent="0.25">
      <c r="B25">
        <f>PANAL!A26</f>
        <v>806</v>
      </c>
      <c r="C25">
        <f>novedadesComerciosPanal!C24</f>
        <v>23</v>
      </c>
      <c r="D25">
        <f t="shared" si="0"/>
        <v>1</v>
      </c>
      <c r="E25">
        <f>PANAL!W26</f>
        <v>0</v>
      </c>
      <c r="F25">
        <f>PANAL!X26</f>
        <v>1</v>
      </c>
      <c r="G25">
        <v>22</v>
      </c>
      <c r="H25" t="str">
        <f>PANAL!F26</f>
        <v>GRAL SANTOS 588</v>
      </c>
      <c r="I25" t="str">
        <f>PANAL!J26</f>
        <v>09747230469</v>
      </c>
      <c r="J25">
        <v>51</v>
      </c>
      <c r="K25">
        <v>1</v>
      </c>
      <c r="L25">
        <f>PANAL!W26</f>
        <v>0</v>
      </c>
      <c r="M25">
        <f>PANAL!X26</f>
        <v>1</v>
      </c>
      <c r="N25">
        <v>22</v>
      </c>
      <c r="O25" t="str">
        <f>PANAL!F26</f>
        <v>GRAL SANTOS 588</v>
      </c>
      <c r="P25" t="str">
        <f>PANAL!AB26</f>
        <v>info@metrepay.com</v>
      </c>
      <c r="R25" t="s">
        <v>130</v>
      </c>
      <c r="S25" t="s">
        <v>73</v>
      </c>
    </row>
    <row r="26" spans="2:19" x14ac:dyDescent="0.25">
      <c r="B26">
        <f>PANAL!A27</f>
        <v>806</v>
      </c>
      <c r="C26">
        <f>novedadesComerciosPanal!C25</f>
        <v>24</v>
      </c>
      <c r="D26">
        <f t="shared" si="0"/>
        <v>1</v>
      </c>
      <c r="E26">
        <f>PANAL!W27</f>
        <v>0</v>
      </c>
      <c r="F26">
        <f>PANAL!X27</f>
        <v>1</v>
      </c>
      <c r="G26">
        <v>23</v>
      </c>
      <c r="H26" t="str">
        <f>PANAL!F27</f>
        <v>GRAL SANTOS 588</v>
      </c>
      <c r="I26" t="str">
        <f>PANAL!J27</f>
        <v>09747230469</v>
      </c>
      <c r="J26">
        <v>51</v>
      </c>
      <c r="K26">
        <v>1</v>
      </c>
      <c r="L26">
        <f>PANAL!W27</f>
        <v>0</v>
      </c>
      <c r="M26">
        <f>PANAL!X27</f>
        <v>1</v>
      </c>
      <c r="N26">
        <v>23</v>
      </c>
      <c r="O26" t="str">
        <f>PANAL!F27</f>
        <v>GRAL SANTOS 588</v>
      </c>
      <c r="P26" t="str">
        <f>PANAL!AB27</f>
        <v>info@metrepay.com</v>
      </c>
      <c r="R26" t="s">
        <v>130</v>
      </c>
      <c r="S26" t="s">
        <v>73</v>
      </c>
    </row>
    <row r="27" spans="2:19" x14ac:dyDescent="0.25">
      <c r="B27">
        <f>PANAL!A28</f>
        <v>806</v>
      </c>
      <c r="C27">
        <f>novedadesComerciosPanal!C26</f>
        <v>25</v>
      </c>
      <c r="D27">
        <f t="shared" si="0"/>
        <v>1</v>
      </c>
      <c r="E27">
        <f>PANAL!W28</f>
        <v>0</v>
      </c>
      <c r="F27">
        <f>PANAL!X28</f>
        <v>1</v>
      </c>
      <c r="G27">
        <v>24</v>
      </c>
      <c r="H27" t="str">
        <f>PANAL!F28</f>
        <v>GRAL. SANTOS 588</v>
      </c>
      <c r="I27" t="str">
        <f>PANAL!J28</f>
        <v>09747230469</v>
      </c>
      <c r="J27">
        <v>51</v>
      </c>
      <c r="K27">
        <v>1</v>
      </c>
      <c r="L27">
        <f>PANAL!W28</f>
        <v>0</v>
      </c>
      <c r="M27">
        <f>PANAL!X28</f>
        <v>1</v>
      </c>
      <c r="N27">
        <v>24</v>
      </c>
      <c r="O27" t="str">
        <f>PANAL!F28</f>
        <v>GRAL. SANTOS 588</v>
      </c>
      <c r="P27" t="str">
        <f>PANAL!AB28</f>
        <v>info@metrepay.com</v>
      </c>
      <c r="R27" t="s">
        <v>130</v>
      </c>
      <c r="S27" t="s">
        <v>73</v>
      </c>
    </row>
    <row r="28" spans="2:19" x14ac:dyDescent="0.25">
      <c r="B28">
        <f>PANAL!A29</f>
        <v>806</v>
      </c>
      <c r="C28">
        <f>novedadesComerciosPanal!C27</f>
        <v>26</v>
      </c>
      <c r="D28">
        <f t="shared" si="0"/>
        <v>1</v>
      </c>
      <c r="E28">
        <f>PANAL!W29</f>
        <v>0</v>
      </c>
      <c r="F28">
        <f>PANAL!X29</f>
        <v>1</v>
      </c>
      <c r="G28">
        <v>25</v>
      </c>
      <c r="H28" t="str">
        <f>PANAL!F29</f>
        <v>GRAL.SANTOS 588</v>
      </c>
      <c r="I28" t="str">
        <f>PANAL!J29</f>
        <v>09747230469</v>
      </c>
      <c r="J28">
        <v>51</v>
      </c>
      <c r="K28">
        <v>1</v>
      </c>
      <c r="L28">
        <f>PANAL!W29</f>
        <v>0</v>
      </c>
      <c r="M28">
        <f>PANAL!X29</f>
        <v>1</v>
      </c>
      <c r="N28">
        <v>25</v>
      </c>
      <c r="O28" t="str">
        <f>PANAL!F29</f>
        <v>GRAL.SANTOS 588</v>
      </c>
      <c r="P28" t="str">
        <f>PANAL!AB29</f>
        <v>info@metrepay.com</v>
      </c>
      <c r="R28" t="s">
        <v>130</v>
      </c>
      <c r="S28" t="s">
        <v>73</v>
      </c>
    </row>
    <row r="29" spans="2:19" x14ac:dyDescent="0.25">
      <c r="B29">
        <f>PANAL!A30</f>
        <v>806</v>
      </c>
      <c r="C29">
        <f>novedadesComerciosPanal!C28</f>
        <v>27</v>
      </c>
      <c r="D29">
        <f t="shared" si="0"/>
        <v>1</v>
      </c>
      <c r="E29">
        <f>PANAL!W30</f>
        <v>0</v>
      </c>
      <c r="F29">
        <f>PANAL!X30</f>
        <v>1</v>
      </c>
      <c r="G29">
        <v>26</v>
      </c>
      <c r="H29" t="str">
        <f>PANAL!F30</f>
        <v>AVDA GRAL SANTOS C JUAN DE SALAZAR 588</v>
      </c>
      <c r="I29" t="str">
        <f>PANAL!J30</f>
        <v>09747230469</v>
      </c>
      <c r="J29">
        <v>51</v>
      </c>
      <c r="K29">
        <v>1</v>
      </c>
      <c r="L29">
        <f>PANAL!W30</f>
        <v>0</v>
      </c>
      <c r="M29">
        <f>PANAL!X30</f>
        <v>1</v>
      </c>
      <c r="N29">
        <v>26</v>
      </c>
      <c r="O29" t="str">
        <f>PANAL!F30</f>
        <v>AVDA GRAL SANTOS C JUAN DE SALAZAR 588</v>
      </c>
      <c r="P29" t="str">
        <f>PANAL!AB30</f>
        <v>info@metrepay.com</v>
      </c>
      <c r="R29" t="s">
        <v>130</v>
      </c>
      <c r="S29" t="s">
        <v>73</v>
      </c>
    </row>
    <row r="30" spans="2:19" x14ac:dyDescent="0.25">
      <c r="B30">
        <f>PANAL!A31</f>
        <v>806</v>
      </c>
      <c r="C30">
        <f>novedadesComerciosPanal!C29</f>
        <v>28</v>
      </c>
      <c r="D30">
        <f t="shared" si="0"/>
        <v>1</v>
      </c>
      <c r="E30">
        <f>PANAL!W31</f>
        <v>0</v>
      </c>
      <c r="F30">
        <f>PANAL!X31</f>
        <v>1</v>
      </c>
      <c r="G30">
        <v>27</v>
      </c>
      <c r="H30" t="str">
        <f>PANAL!F31</f>
        <v>GRAL SANTOS 588</v>
      </c>
      <c r="I30" t="str">
        <f>PANAL!J31</f>
        <v>09747230469</v>
      </c>
      <c r="J30">
        <v>51</v>
      </c>
      <c r="K30">
        <v>1</v>
      </c>
      <c r="L30">
        <f>PANAL!W31</f>
        <v>0</v>
      </c>
      <c r="M30">
        <f>PANAL!X31</f>
        <v>1</v>
      </c>
      <c r="N30">
        <v>27</v>
      </c>
      <c r="O30" t="str">
        <f>PANAL!F31</f>
        <v>GRAL SANTOS 588</v>
      </c>
      <c r="P30" t="str">
        <f>PANAL!AB31</f>
        <v>info@metrepay.com</v>
      </c>
      <c r="R30" t="s">
        <v>130</v>
      </c>
      <c r="S30" t="s">
        <v>73</v>
      </c>
    </row>
    <row r="31" spans="2:19" x14ac:dyDescent="0.25">
      <c r="B31">
        <f>PANAL!A32</f>
        <v>806</v>
      </c>
      <c r="C31">
        <f>novedadesComerciosPanal!C30</f>
        <v>29</v>
      </c>
      <c r="D31">
        <f t="shared" si="0"/>
        <v>1</v>
      </c>
      <c r="E31">
        <f>PANAL!W32</f>
        <v>0</v>
      </c>
      <c r="F31">
        <f>PANAL!X32</f>
        <v>1</v>
      </c>
      <c r="G31">
        <v>28</v>
      </c>
      <c r="H31" t="str">
        <f>PANAL!F32</f>
        <v>GRAL SANTOS 588</v>
      </c>
      <c r="I31" t="str">
        <f>PANAL!J32</f>
        <v>09747230469</v>
      </c>
      <c r="J31">
        <v>51</v>
      </c>
      <c r="K31">
        <v>1</v>
      </c>
      <c r="L31">
        <f>PANAL!W32</f>
        <v>0</v>
      </c>
      <c r="M31">
        <f>PANAL!X32</f>
        <v>1</v>
      </c>
      <c r="N31">
        <v>28</v>
      </c>
      <c r="O31" t="str">
        <f>PANAL!F32</f>
        <v>GRAL SANTOS 588</v>
      </c>
      <c r="P31" t="str">
        <f>PANAL!AB32</f>
        <v>info@metrepay.com</v>
      </c>
      <c r="R31" t="s">
        <v>130</v>
      </c>
      <c r="S31" t="s">
        <v>73</v>
      </c>
    </row>
    <row r="32" spans="2:19" x14ac:dyDescent="0.25">
      <c r="B32">
        <f>PANAL!A33</f>
        <v>806</v>
      </c>
      <c r="C32">
        <f>novedadesComerciosPanal!C31</f>
        <v>30</v>
      </c>
      <c r="D32">
        <f t="shared" si="0"/>
        <v>1</v>
      </c>
      <c r="E32">
        <f>PANAL!W33</f>
        <v>0</v>
      </c>
      <c r="F32">
        <f>PANAL!X33</f>
        <v>1</v>
      </c>
      <c r="G32">
        <v>29</v>
      </c>
      <c r="H32" t="str">
        <f>PANAL!F33</f>
        <v>GENERAL SANTOS 588</v>
      </c>
      <c r="I32" t="str">
        <f>PANAL!J33</f>
        <v>09747230469</v>
      </c>
      <c r="J32">
        <v>51</v>
      </c>
      <c r="K32">
        <v>1</v>
      </c>
      <c r="L32">
        <f>PANAL!W33</f>
        <v>0</v>
      </c>
      <c r="M32">
        <f>PANAL!X33</f>
        <v>1</v>
      </c>
      <c r="N32">
        <v>29</v>
      </c>
      <c r="O32" t="str">
        <f>PANAL!F33</f>
        <v>GENERAL SANTOS 588</v>
      </c>
      <c r="P32" t="str">
        <f>PANAL!AB33</f>
        <v>info@metrepay.com</v>
      </c>
      <c r="R32" t="s">
        <v>130</v>
      </c>
      <c r="S32" t="s">
        <v>73</v>
      </c>
    </row>
    <row r="33" spans="2:19" x14ac:dyDescent="0.25">
      <c r="B33">
        <f>PANAL!A34</f>
        <v>806</v>
      </c>
      <c r="C33">
        <f>novedadesComerciosPanal!C32</f>
        <v>31</v>
      </c>
      <c r="D33">
        <f t="shared" si="0"/>
        <v>1</v>
      </c>
      <c r="E33">
        <f>PANAL!W34</f>
        <v>0</v>
      </c>
      <c r="F33">
        <f>PANAL!X34</f>
        <v>1</v>
      </c>
      <c r="G33">
        <v>30</v>
      </c>
      <c r="H33" t="str">
        <f>PANAL!F34</f>
        <v>GENERAL SANTOS 588</v>
      </c>
      <c r="I33" t="str">
        <f>PANAL!J34</f>
        <v>09747230469</v>
      </c>
      <c r="J33">
        <v>51</v>
      </c>
      <c r="K33">
        <v>1</v>
      </c>
      <c r="L33">
        <f>PANAL!W34</f>
        <v>0</v>
      </c>
      <c r="M33">
        <f>PANAL!X34</f>
        <v>1</v>
      </c>
      <c r="N33">
        <v>30</v>
      </c>
      <c r="O33" t="str">
        <f>PANAL!F34</f>
        <v>GENERAL SANTOS 588</v>
      </c>
      <c r="P33" t="str">
        <f>PANAL!AB34</f>
        <v>info@metrepay.com</v>
      </c>
      <c r="R33" t="s">
        <v>130</v>
      </c>
      <c r="S33" t="s">
        <v>73</v>
      </c>
    </row>
    <row r="34" spans="2:19" x14ac:dyDescent="0.25">
      <c r="B34">
        <f>PANAL!A35</f>
        <v>806</v>
      </c>
      <c r="C34">
        <f>novedadesComerciosPanal!C33</f>
        <v>32</v>
      </c>
      <c r="D34">
        <f t="shared" si="0"/>
        <v>1</v>
      </c>
      <c r="E34">
        <f>PANAL!W35</f>
        <v>0</v>
      </c>
      <c r="F34">
        <f>PANAL!X35</f>
        <v>1</v>
      </c>
      <c r="G34">
        <v>31</v>
      </c>
      <c r="H34" t="str">
        <f>PANAL!F35</f>
        <v>GENERAL SANTOS 588</v>
      </c>
      <c r="I34" t="str">
        <f>PANAL!J35</f>
        <v>09747230469</v>
      </c>
      <c r="J34">
        <v>51</v>
      </c>
      <c r="K34">
        <v>1</v>
      </c>
      <c r="L34">
        <f>PANAL!W35</f>
        <v>0</v>
      </c>
      <c r="M34">
        <f>PANAL!X35</f>
        <v>1</v>
      </c>
      <c r="N34">
        <v>31</v>
      </c>
      <c r="O34" t="str">
        <f>PANAL!F35</f>
        <v>GENERAL SANTOS 588</v>
      </c>
      <c r="P34" t="str">
        <f>PANAL!AB35</f>
        <v>info@metrepay.com</v>
      </c>
      <c r="R34" t="s">
        <v>130</v>
      </c>
      <c r="S34" t="s">
        <v>73</v>
      </c>
    </row>
    <row r="35" spans="2:19" x14ac:dyDescent="0.25">
      <c r="B35">
        <f>PANAL!A36</f>
        <v>806</v>
      </c>
      <c r="C35">
        <f>novedadesComerciosPanal!C34</f>
        <v>33</v>
      </c>
      <c r="D35">
        <f t="shared" si="0"/>
        <v>1</v>
      </c>
      <c r="E35">
        <f>PANAL!W36</f>
        <v>0</v>
      </c>
      <c r="F35">
        <f>PANAL!X36</f>
        <v>1</v>
      </c>
      <c r="G35">
        <v>32</v>
      </c>
      <c r="H35" t="str">
        <f>PANAL!F36</f>
        <v>AVDA GRAL SANTOS 588</v>
      </c>
      <c r="I35" t="str">
        <f>PANAL!J36</f>
        <v>09747230469</v>
      </c>
      <c r="J35">
        <v>51</v>
      </c>
      <c r="K35">
        <v>1</v>
      </c>
      <c r="L35">
        <f>PANAL!W36</f>
        <v>0</v>
      </c>
      <c r="M35">
        <f>PANAL!X36</f>
        <v>1</v>
      </c>
      <c r="N35">
        <v>32</v>
      </c>
      <c r="O35" t="str">
        <f>PANAL!F36</f>
        <v>AVDA GRAL SANTOS 588</v>
      </c>
      <c r="P35" t="str">
        <f>PANAL!AB36</f>
        <v>info@metrepay.com</v>
      </c>
      <c r="R35" t="s">
        <v>130</v>
      </c>
      <c r="S35" t="s">
        <v>73</v>
      </c>
    </row>
    <row r="36" spans="2:19" x14ac:dyDescent="0.25">
      <c r="B36">
        <f>PANAL!A37</f>
        <v>806</v>
      </c>
      <c r="C36">
        <f>novedadesComerciosPanal!C35</f>
        <v>34</v>
      </c>
      <c r="D36">
        <f t="shared" si="0"/>
        <v>1</v>
      </c>
      <c r="E36">
        <f>PANAL!W37</f>
        <v>0</v>
      </c>
      <c r="F36">
        <f>PANAL!X37</f>
        <v>1</v>
      </c>
      <c r="G36">
        <v>33</v>
      </c>
      <c r="H36" t="str">
        <f>PANAL!F37</f>
        <v>GENERAL SANTOS588</v>
      </c>
      <c r="I36" t="str">
        <f>PANAL!J37</f>
        <v>09747230469</v>
      </c>
      <c r="J36">
        <v>51</v>
      </c>
      <c r="K36">
        <v>1</v>
      </c>
      <c r="L36">
        <f>PANAL!W37</f>
        <v>0</v>
      </c>
      <c r="M36">
        <f>PANAL!X37</f>
        <v>1</v>
      </c>
      <c r="N36">
        <v>33</v>
      </c>
      <c r="O36" t="str">
        <f>PANAL!F37</f>
        <v>GENERAL SANTOS588</v>
      </c>
      <c r="P36" t="str">
        <f>PANAL!AB37</f>
        <v>info@metrepay.com</v>
      </c>
      <c r="R36" t="s">
        <v>130</v>
      </c>
      <c r="S36" t="s">
        <v>73</v>
      </c>
    </row>
    <row r="37" spans="2:19" x14ac:dyDescent="0.25">
      <c r="B37">
        <f>PANAL!A38</f>
        <v>806</v>
      </c>
      <c r="C37">
        <f>novedadesComerciosPanal!C36</f>
        <v>35</v>
      </c>
      <c r="D37">
        <f t="shared" si="0"/>
        <v>1</v>
      </c>
      <c r="E37">
        <f>PANAL!W38</f>
        <v>0</v>
      </c>
      <c r="F37">
        <f>PANAL!X38</f>
        <v>1</v>
      </c>
      <c r="G37">
        <v>34</v>
      </c>
      <c r="H37" t="str">
        <f>PANAL!F38</f>
        <v>GENERAL SANTOS 588</v>
      </c>
      <c r="I37" t="str">
        <f>PANAL!J38</f>
        <v>09747230469</v>
      </c>
      <c r="J37">
        <v>51</v>
      </c>
      <c r="K37">
        <v>1</v>
      </c>
      <c r="L37">
        <f>PANAL!W38</f>
        <v>0</v>
      </c>
      <c r="M37">
        <f>PANAL!X38</f>
        <v>1</v>
      </c>
      <c r="N37">
        <v>34</v>
      </c>
      <c r="O37" t="str">
        <f>PANAL!F38</f>
        <v>GENERAL SANTOS 588</v>
      </c>
      <c r="P37" t="str">
        <f>PANAL!AB38</f>
        <v>info@metrepay.com</v>
      </c>
      <c r="R37" t="s">
        <v>130</v>
      </c>
      <c r="S37" t="s">
        <v>73</v>
      </c>
    </row>
    <row r="38" spans="2:19" x14ac:dyDescent="0.25">
      <c r="B38">
        <f>PANAL!A39</f>
        <v>806</v>
      </c>
      <c r="C38">
        <f>novedadesComerciosPanal!C37</f>
        <v>36</v>
      </c>
      <c r="D38">
        <f t="shared" si="0"/>
        <v>1</v>
      </c>
      <c r="E38">
        <f>PANAL!W39</f>
        <v>0</v>
      </c>
      <c r="F38">
        <f>PANAL!X39</f>
        <v>1</v>
      </c>
      <c r="G38">
        <v>35</v>
      </c>
      <c r="H38" t="str">
        <f>PANAL!F39</f>
        <v>GRAL SANTOS 588</v>
      </c>
      <c r="I38" t="str">
        <f>PANAL!J39</f>
        <v>09747230469</v>
      </c>
      <c r="J38">
        <v>51</v>
      </c>
      <c r="K38">
        <v>1</v>
      </c>
      <c r="L38">
        <f>PANAL!W39</f>
        <v>0</v>
      </c>
      <c r="M38">
        <f>PANAL!X39</f>
        <v>1</v>
      </c>
      <c r="N38">
        <v>35</v>
      </c>
      <c r="O38" t="str">
        <f>PANAL!F39</f>
        <v>GRAL SANTOS 588</v>
      </c>
      <c r="P38" t="str">
        <f>PANAL!AB39</f>
        <v>info@metrepay.com</v>
      </c>
      <c r="R38" t="s">
        <v>130</v>
      </c>
      <c r="S38" t="s">
        <v>73</v>
      </c>
    </row>
    <row r="39" spans="2:19" x14ac:dyDescent="0.25">
      <c r="B39">
        <f>PANAL!A40</f>
        <v>806</v>
      </c>
      <c r="C39">
        <f>novedadesComerciosPanal!C38</f>
        <v>37</v>
      </c>
      <c r="D39">
        <f t="shared" si="0"/>
        <v>1</v>
      </c>
      <c r="E39">
        <f>PANAL!W40</f>
        <v>0</v>
      </c>
      <c r="F39">
        <f>PANAL!X40</f>
        <v>1</v>
      </c>
      <c r="G39">
        <v>36</v>
      </c>
      <c r="H39" t="str">
        <f>PANAL!F40</f>
        <v>GENERAL SANTOS 588</v>
      </c>
      <c r="I39" t="str">
        <f>PANAL!J40</f>
        <v>09747230469</v>
      </c>
      <c r="J39">
        <v>51</v>
      </c>
      <c r="K39">
        <v>1</v>
      </c>
      <c r="L39">
        <f>PANAL!W40</f>
        <v>0</v>
      </c>
      <c r="M39">
        <f>PANAL!X40</f>
        <v>1</v>
      </c>
      <c r="N39">
        <v>36</v>
      </c>
      <c r="O39" t="str">
        <f>PANAL!F40</f>
        <v>GENERAL SANTOS 588</v>
      </c>
      <c r="P39" t="str">
        <f>PANAL!AB40</f>
        <v>info@metrepay.com</v>
      </c>
      <c r="R39" t="s">
        <v>130</v>
      </c>
      <c r="S39" t="s">
        <v>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workbookViewId="0">
      <selection activeCell="F2" sqref="F2"/>
    </sheetView>
  </sheetViews>
  <sheetFormatPr baseColWidth="10" defaultRowHeight="15" x14ac:dyDescent="0.25"/>
  <cols>
    <col min="2" max="2" width="17.28515625" bestFit="1" customWidth="1"/>
    <col min="3" max="3" width="31.140625" bestFit="1" customWidth="1"/>
    <col min="4" max="4" width="18.7109375" bestFit="1" customWidth="1"/>
    <col min="5" max="5" width="20" bestFit="1" customWidth="1"/>
    <col min="6" max="6" width="45.7109375" bestFit="1" customWidth="1"/>
    <col min="7" max="7" width="20" bestFit="1" customWidth="1"/>
    <col min="8" max="8" width="45.7109375" bestFit="1" customWidth="1"/>
  </cols>
  <sheetData>
    <row r="1" spans="1:13" ht="15.75" thickBot="1" x14ac:dyDescent="0.3">
      <c r="A1" s="35" t="s">
        <v>106</v>
      </c>
      <c r="B1" s="35" t="s">
        <v>109</v>
      </c>
      <c r="C1" s="35" t="s">
        <v>110</v>
      </c>
      <c r="D1" s="35" t="s">
        <v>111</v>
      </c>
      <c r="E1" s="35" t="s">
        <v>112</v>
      </c>
      <c r="F1" s="35" t="s">
        <v>113</v>
      </c>
      <c r="G1" s="35" t="s">
        <v>114</v>
      </c>
      <c r="H1" s="35" t="s">
        <v>115</v>
      </c>
    </row>
    <row r="2" spans="1:13" ht="16.5" thickTop="1" thickBot="1" x14ac:dyDescent="0.3">
      <c r="A2">
        <v>1</v>
      </c>
      <c r="B2" t="str">
        <f t="shared" ref="B2:H2" si="0">D9</f>
        <v>MOLINO SAN JUAN S.R.L</v>
      </c>
      <c r="C2" s="38" t="str">
        <f t="shared" si="0"/>
        <v>80005366-4</v>
      </c>
      <c r="D2" t="str">
        <f t="shared" si="0"/>
        <v>BBVA</v>
      </c>
      <c r="E2" t="str">
        <f t="shared" si="0"/>
        <v>BANCO BILBAO VIZCAYA</v>
      </c>
      <c r="F2" t="str">
        <f t="shared" si="0"/>
        <v>Pago con deposito en cuenta                    - DEPOSITO</v>
      </c>
      <c r="G2" t="str">
        <f t="shared" si="0"/>
        <v>CUENTA CORRIENTE</v>
      </c>
      <c r="H2" t="str">
        <f t="shared" si="0"/>
        <v>O4210100006375</v>
      </c>
    </row>
    <row r="3" spans="1:13" ht="15.75" thickTop="1" x14ac:dyDescent="0.25"/>
    <row r="4" spans="1:13" x14ac:dyDescent="0.25">
      <c r="A4" s="35" t="s">
        <v>106</v>
      </c>
      <c r="B4" s="35" t="s">
        <v>146</v>
      </c>
      <c r="C4" s="35" t="s">
        <v>147</v>
      </c>
      <c r="D4" s="35" t="s">
        <v>148</v>
      </c>
      <c r="E4" s="35" t="s">
        <v>149</v>
      </c>
      <c r="F4" s="35" t="s">
        <v>150</v>
      </c>
    </row>
    <row r="5" spans="1:13" x14ac:dyDescent="0.25">
      <c r="A5">
        <v>1</v>
      </c>
      <c r="B5">
        <v>3</v>
      </c>
      <c r="C5" s="48">
        <f>CABAL!N4</f>
        <v>5</v>
      </c>
      <c r="D5">
        <v>2</v>
      </c>
      <c r="E5">
        <v>2</v>
      </c>
      <c r="F5">
        <v>24</v>
      </c>
    </row>
    <row r="6" spans="1:13" x14ac:dyDescent="0.25">
      <c r="A6">
        <v>2</v>
      </c>
      <c r="B6">
        <v>1</v>
      </c>
      <c r="C6" s="48">
        <f>CABAL!N5</f>
        <v>5</v>
      </c>
      <c r="D6">
        <v>2</v>
      </c>
      <c r="E6">
        <v>1</v>
      </c>
      <c r="F6">
        <v>1</v>
      </c>
    </row>
    <row r="8" spans="1:13" x14ac:dyDescent="0.25">
      <c r="A8" s="35" t="s">
        <v>106</v>
      </c>
      <c r="B8" s="35" t="s">
        <v>107</v>
      </c>
      <c r="C8" s="35" t="s">
        <v>108</v>
      </c>
      <c r="D8" s="35" t="s">
        <v>109</v>
      </c>
      <c r="E8" s="35" t="s">
        <v>110</v>
      </c>
      <c r="F8" s="35" t="s">
        <v>111</v>
      </c>
      <c r="G8" s="35" t="s">
        <v>112</v>
      </c>
      <c r="H8" s="35" t="s">
        <v>113</v>
      </c>
      <c r="I8" s="35" t="s">
        <v>114</v>
      </c>
      <c r="J8" s="35" t="s">
        <v>115</v>
      </c>
      <c r="K8" s="35" t="s">
        <v>116</v>
      </c>
    </row>
    <row r="9" spans="1:13" x14ac:dyDescent="0.25">
      <c r="A9">
        <v>1</v>
      </c>
      <c r="B9">
        <v>23800930632</v>
      </c>
      <c r="C9" t="s">
        <v>153</v>
      </c>
      <c r="D9" t="s">
        <v>152</v>
      </c>
      <c r="E9" t="s">
        <v>151</v>
      </c>
      <c r="F9" t="s">
        <v>154</v>
      </c>
      <c r="G9" t="s">
        <v>185</v>
      </c>
      <c r="H9" t="s">
        <v>117</v>
      </c>
      <c r="I9" t="s">
        <v>145</v>
      </c>
      <c r="J9" t="s">
        <v>155</v>
      </c>
      <c r="K9">
        <v>44131</v>
      </c>
      <c r="L9" t="s">
        <v>91</v>
      </c>
      <c r="M9" t="s">
        <v>91</v>
      </c>
    </row>
    <row r="10" spans="1:13" x14ac:dyDescent="0.25">
      <c r="A10">
        <v>2</v>
      </c>
      <c r="B10">
        <v>23800930645</v>
      </c>
      <c r="C10" t="s">
        <v>156</v>
      </c>
      <c r="D10" t="s">
        <v>152</v>
      </c>
      <c r="E10" t="s">
        <v>151</v>
      </c>
      <c r="F10" t="s">
        <v>154</v>
      </c>
      <c r="G10" t="s">
        <v>185</v>
      </c>
      <c r="H10" t="s">
        <v>117</v>
      </c>
      <c r="I10" t="s">
        <v>145</v>
      </c>
      <c r="J10" t="s">
        <v>155</v>
      </c>
      <c r="K10">
        <v>44132</v>
      </c>
      <c r="L10" t="s">
        <v>91</v>
      </c>
      <c r="M10" t="s">
        <v>91</v>
      </c>
    </row>
    <row r="11" spans="1:13" x14ac:dyDescent="0.25">
      <c r="A11">
        <v>3</v>
      </c>
      <c r="B11">
        <v>23800930658</v>
      </c>
      <c r="C11" t="s">
        <v>157</v>
      </c>
      <c r="D11" t="s">
        <v>152</v>
      </c>
      <c r="E11" t="s">
        <v>151</v>
      </c>
      <c r="F11" t="s">
        <v>154</v>
      </c>
      <c r="G11" t="s">
        <v>185</v>
      </c>
      <c r="H11" t="s">
        <v>117</v>
      </c>
      <c r="I11" t="s">
        <v>145</v>
      </c>
      <c r="J11" t="s">
        <v>155</v>
      </c>
      <c r="K11">
        <v>44133</v>
      </c>
      <c r="L11" t="s">
        <v>91</v>
      </c>
      <c r="M11" t="s">
        <v>91</v>
      </c>
    </row>
    <row r="12" spans="1:13" x14ac:dyDescent="0.25">
      <c r="A12">
        <v>4</v>
      </c>
      <c r="B12">
        <v>23800930661</v>
      </c>
      <c r="C12" t="s">
        <v>158</v>
      </c>
      <c r="D12" t="s">
        <v>152</v>
      </c>
      <c r="E12" t="s">
        <v>151</v>
      </c>
      <c r="F12" t="s">
        <v>154</v>
      </c>
      <c r="G12" t="s">
        <v>185</v>
      </c>
      <c r="H12" t="s">
        <v>117</v>
      </c>
      <c r="I12" t="s">
        <v>145</v>
      </c>
      <c r="J12" t="s">
        <v>155</v>
      </c>
      <c r="K12">
        <v>44134</v>
      </c>
      <c r="L12" t="s">
        <v>91</v>
      </c>
      <c r="M12" t="s">
        <v>91</v>
      </c>
    </row>
    <row r="13" spans="1:13" x14ac:dyDescent="0.25">
      <c r="A13">
        <v>5</v>
      </c>
      <c r="B13">
        <v>23800930674</v>
      </c>
      <c r="C13" t="s">
        <v>159</v>
      </c>
      <c r="D13" t="s">
        <v>152</v>
      </c>
      <c r="E13" t="s">
        <v>151</v>
      </c>
      <c r="F13" t="s">
        <v>154</v>
      </c>
      <c r="G13" t="s">
        <v>185</v>
      </c>
      <c r="H13" t="s">
        <v>117</v>
      </c>
      <c r="I13" t="s">
        <v>145</v>
      </c>
      <c r="J13" t="s">
        <v>155</v>
      </c>
      <c r="K13">
        <v>44135</v>
      </c>
      <c r="L13" t="s">
        <v>91</v>
      </c>
      <c r="M13" t="s">
        <v>91</v>
      </c>
    </row>
    <row r="14" spans="1:13" x14ac:dyDescent="0.25">
      <c r="A14">
        <v>6</v>
      </c>
      <c r="B14">
        <v>23800930687</v>
      </c>
      <c r="C14" t="s">
        <v>160</v>
      </c>
      <c r="D14" t="s">
        <v>152</v>
      </c>
      <c r="E14" t="s">
        <v>151</v>
      </c>
      <c r="F14" t="s">
        <v>154</v>
      </c>
      <c r="G14" t="s">
        <v>185</v>
      </c>
      <c r="H14" t="s">
        <v>117</v>
      </c>
      <c r="I14" t="s">
        <v>145</v>
      </c>
      <c r="J14" t="s">
        <v>155</v>
      </c>
      <c r="K14">
        <v>44136</v>
      </c>
      <c r="L14" t="s">
        <v>91</v>
      </c>
      <c r="M14" t="s">
        <v>91</v>
      </c>
    </row>
    <row r="15" spans="1:13" x14ac:dyDescent="0.25">
      <c r="A15">
        <v>7</v>
      </c>
      <c r="B15">
        <v>23800930690</v>
      </c>
      <c r="C15" t="s">
        <v>161</v>
      </c>
      <c r="D15" t="s">
        <v>152</v>
      </c>
      <c r="E15" t="s">
        <v>151</v>
      </c>
      <c r="F15" t="s">
        <v>154</v>
      </c>
      <c r="G15" t="s">
        <v>185</v>
      </c>
      <c r="H15" t="s">
        <v>117</v>
      </c>
      <c r="I15" t="s">
        <v>145</v>
      </c>
      <c r="J15" t="s">
        <v>155</v>
      </c>
      <c r="K15">
        <v>44137</v>
      </c>
      <c r="L15" t="s">
        <v>91</v>
      </c>
      <c r="M15" t="s">
        <v>91</v>
      </c>
    </row>
    <row r="16" spans="1:13" x14ac:dyDescent="0.25">
      <c r="A16">
        <v>8</v>
      </c>
      <c r="B16">
        <v>23800930709</v>
      </c>
      <c r="C16" t="s">
        <v>162</v>
      </c>
      <c r="D16" t="s">
        <v>152</v>
      </c>
      <c r="E16" t="s">
        <v>151</v>
      </c>
      <c r="F16" t="s">
        <v>154</v>
      </c>
      <c r="G16" t="s">
        <v>185</v>
      </c>
      <c r="H16" t="s">
        <v>117</v>
      </c>
      <c r="I16" t="s">
        <v>145</v>
      </c>
      <c r="J16" t="s">
        <v>155</v>
      </c>
      <c r="K16">
        <v>44138</v>
      </c>
      <c r="L16" t="s">
        <v>91</v>
      </c>
      <c r="M16" t="s">
        <v>91</v>
      </c>
    </row>
    <row r="17" spans="1:13" x14ac:dyDescent="0.25">
      <c r="A17">
        <v>9</v>
      </c>
      <c r="B17">
        <v>23800930712</v>
      </c>
      <c r="C17" t="s">
        <v>163</v>
      </c>
      <c r="D17" t="s">
        <v>152</v>
      </c>
      <c r="E17" t="s">
        <v>151</v>
      </c>
      <c r="F17" t="s">
        <v>154</v>
      </c>
      <c r="G17" t="s">
        <v>185</v>
      </c>
      <c r="H17" t="s">
        <v>117</v>
      </c>
      <c r="I17" t="s">
        <v>145</v>
      </c>
      <c r="J17" t="s">
        <v>155</v>
      </c>
      <c r="K17">
        <v>44139</v>
      </c>
      <c r="L17" t="s">
        <v>91</v>
      </c>
      <c r="M17" t="s">
        <v>91</v>
      </c>
    </row>
    <row r="18" spans="1:13" x14ac:dyDescent="0.25">
      <c r="A18">
        <v>10</v>
      </c>
      <c r="B18">
        <v>23800930725</v>
      </c>
      <c r="C18" t="s">
        <v>164</v>
      </c>
      <c r="D18" t="s">
        <v>152</v>
      </c>
      <c r="E18" t="s">
        <v>151</v>
      </c>
      <c r="F18" t="s">
        <v>154</v>
      </c>
      <c r="G18" t="s">
        <v>185</v>
      </c>
      <c r="H18" t="s">
        <v>117</v>
      </c>
      <c r="I18" t="s">
        <v>145</v>
      </c>
      <c r="J18" t="s">
        <v>155</v>
      </c>
      <c r="K18">
        <v>44140</v>
      </c>
      <c r="L18" t="s">
        <v>91</v>
      </c>
      <c r="M18" t="s">
        <v>91</v>
      </c>
    </row>
    <row r="19" spans="1:13" x14ac:dyDescent="0.25">
      <c r="A19">
        <v>11</v>
      </c>
      <c r="B19">
        <v>23800930738</v>
      </c>
      <c r="C19" t="s">
        <v>165</v>
      </c>
      <c r="D19" t="s">
        <v>152</v>
      </c>
      <c r="E19" t="s">
        <v>151</v>
      </c>
      <c r="F19" t="s">
        <v>154</v>
      </c>
      <c r="G19" t="s">
        <v>185</v>
      </c>
      <c r="H19" t="s">
        <v>117</v>
      </c>
      <c r="I19" t="s">
        <v>145</v>
      </c>
      <c r="J19" t="s">
        <v>155</v>
      </c>
      <c r="K19">
        <v>44141</v>
      </c>
      <c r="L19" t="s">
        <v>91</v>
      </c>
      <c r="M19" t="s">
        <v>91</v>
      </c>
    </row>
    <row r="20" spans="1:13" x14ac:dyDescent="0.25">
      <c r="A20">
        <v>12</v>
      </c>
      <c r="B20">
        <v>23800930741</v>
      </c>
      <c r="C20" t="s">
        <v>166</v>
      </c>
      <c r="D20" t="s">
        <v>152</v>
      </c>
      <c r="E20" t="s">
        <v>151</v>
      </c>
      <c r="F20" t="s">
        <v>154</v>
      </c>
      <c r="G20" t="s">
        <v>185</v>
      </c>
      <c r="H20" t="s">
        <v>117</v>
      </c>
      <c r="I20" t="s">
        <v>145</v>
      </c>
      <c r="J20" t="s">
        <v>155</v>
      </c>
      <c r="K20">
        <v>44142</v>
      </c>
      <c r="L20" t="s">
        <v>91</v>
      </c>
      <c r="M20" t="s">
        <v>91</v>
      </c>
    </row>
    <row r="21" spans="1:13" x14ac:dyDescent="0.25">
      <c r="A21">
        <v>13</v>
      </c>
      <c r="B21">
        <v>23800930754</v>
      </c>
      <c r="C21" t="s">
        <v>167</v>
      </c>
      <c r="D21" t="s">
        <v>152</v>
      </c>
      <c r="E21" t="s">
        <v>151</v>
      </c>
      <c r="F21" t="s">
        <v>154</v>
      </c>
      <c r="G21" t="s">
        <v>185</v>
      </c>
      <c r="H21" t="s">
        <v>117</v>
      </c>
      <c r="I21" t="s">
        <v>145</v>
      </c>
      <c r="J21" t="s">
        <v>155</v>
      </c>
      <c r="K21">
        <v>44143</v>
      </c>
      <c r="L21" t="s">
        <v>91</v>
      </c>
      <c r="M21" t="s">
        <v>91</v>
      </c>
    </row>
    <row r="22" spans="1:13" x14ac:dyDescent="0.25">
      <c r="A22">
        <v>14</v>
      </c>
      <c r="B22">
        <v>23800930767</v>
      </c>
      <c r="C22" t="s">
        <v>168</v>
      </c>
      <c r="D22" t="s">
        <v>152</v>
      </c>
      <c r="E22" t="s">
        <v>151</v>
      </c>
      <c r="F22" t="s">
        <v>154</v>
      </c>
      <c r="G22" t="s">
        <v>185</v>
      </c>
      <c r="H22" t="s">
        <v>117</v>
      </c>
      <c r="I22" t="s">
        <v>145</v>
      </c>
      <c r="J22" t="s">
        <v>155</v>
      </c>
      <c r="K22">
        <v>44144</v>
      </c>
      <c r="L22" t="s">
        <v>91</v>
      </c>
      <c r="M22" t="s">
        <v>91</v>
      </c>
    </row>
    <row r="23" spans="1:13" x14ac:dyDescent="0.25">
      <c r="A23">
        <v>15</v>
      </c>
      <c r="B23">
        <v>23800930770</v>
      </c>
      <c r="C23" t="s">
        <v>169</v>
      </c>
      <c r="D23" t="s">
        <v>152</v>
      </c>
      <c r="E23" t="s">
        <v>151</v>
      </c>
      <c r="F23" t="s">
        <v>154</v>
      </c>
      <c r="G23" t="s">
        <v>185</v>
      </c>
      <c r="H23" t="s">
        <v>117</v>
      </c>
      <c r="I23" t="s">
        <v>145</v>
      </c>
      <c r="J23" t="s">
        <v>155</v>
      </c>
      <c r="K23">
        <v>44145</v>
      </c>
      <c r="L23" t="s">
        <v>91</v>
      </c>
      <c r="M23" t="s">
        <v>91</v>
      </c>
    </row>
    <row r="24" spans="1:13" x14ac:dyDescent="0.25">
      <c r="A24">
        <v>16</v>
      </c>
      <c r="B24">
        <v>23800930783</v>
      </c>
      <c r="C24" t="s">
        <v>170</v>
      </c>
      <c r="D24" t="s">
        <v>152</v>
      </c>
      <c r="E24" t="s">
        <v>151</v>
      </c>
      <c r="F24" t="s">
        <v>154</v>
      </c>
      <c r="G24" t="s">
        <v>185</v>
      </c>
      <c r="H24" t="s">
        <v>117</v>
      </c>
      <c r="I24" t="s">
        <v>145</v>
      </c>
      <c r="J24" t="s">
        <v>155</v>
      </c>
      <c r="K24">
        <v>44146</v>
      </c>
      <c r="L24" t="s">
        <v>91</v>
      </c>
      <c r="M24" t="s">
        <v>91</v>
      </c>
    </row>
    <row r="25" spans="1:13" x14ac:dyDescent="0.25">
      <c r="A25">
        <v>17</v>
      </c>
      <c r="B25">
        <v>23800930796</v>
      </c>
      <c r="C25" t="s">
        <v>171</v>
      </c>
      <c r="D25" t="s">
        <v>152</v>
      </c>
      <c r="E25" t="s">
        <v>151</v>
      </c>
      <c r="F25" t="s">
        <v>154</v>
      </c>
      <c r="G25" t="s">
        <v>185</v>
      </c>
      <c r="H25" t="s">
        <v>117</v>
      </c>
      <c r="I25" t="s">
        <v>145</v>
      </c>
      <c r="J25" t="s">
        <v>155</v>
      </c>
      <c r="K25">
        <v>44147</v>
      </c>
      <c r="L25" t="s">
        <v>91</v>
      </c>
      <c r="M25" t="s">
        <v>91</v>
      </c>
    </row>
    <row r="26" spans="1:13" x14ac:dyDescent="0.25">
      <c r="A26">
        <v>18</v>
      </c>
      <c r="B26">
        <v>23800930805</v>
      </c>
      <c r="C26" t="s">
        <v>172</v>
      </c>
      <c r="D26" t="s">
        <v>152</v>
      </c>
      <c r="E26" t="s">
        <v>151</v>
      </c>
      <c r="F26" t="s">
        <v>154</v>
      </c>
      <c r="G26" t="s">
        <v>185</v>
      </c>
      <c r="H26" t="s">
        <v>117</v>
      </c>
      <c r="I26" t="s">
        <v>145</v>
      </c>
      <c r="J26" t="s">
        <v>155</v>
      </c>
      <c r="K26">
        <v>44148</v>
      </c>
      <c r="L26" t="s">
        <v>91</v>
      </c>
      <c r="M26" t="s">
        <v>91</v>
      </c>
    </row>
    <row r="27" spans="1:13" x14ac:dyDescent="0.25">
      <c r="A27">
        <v>19</v>
      </c>
      <c r="B27">
        <v>23800930818</v>
      </c>
      <c r="C27" t="s">
        <v>173</v>
      </c>
      <c r="D27" t="s">
        <v>152</v>
      </c>
      <c r="E27" t="s">
        <v>151</v>
      </c>
      <c r="F27" t="s">
        <v>154</v>
      </c>
      <c r="G27" t="s">
        <v>185</v>
      </c>
      <c r="H27" t="s">
        <v>117</v>
      </c>
      <c r="I27" t="s">
        <v>145</v>
      </c>
      <c r="J27" t="s">
        <v>155</v>
      </c>
      <c r="K27">
        <v>44149</v>
      </c>
      <c r="L27" t="s">
        <v>91</v>
      </c>
      <c r="M27" t="s">
        <v>91</v>
      </c>
    </row>
    <row r="28" spans="1:13" x14ac:dyDescent="0.25">
      <c r="A28">
        <v>20</v>
      </c>
      <c r="B28">
        <v>23800930821</v>
      </c>
      <c r="C28" t="s">
        <v>174</v>
      </c>
      <c r="D28" t="s">
        <v>152</v>
      </c>
      <c r="E28" t="s">
        <v>151</v>
      </c>
      <c r="F28" t="s">
        <v>154</v>
      </c>
      <c r="G28" t="s">
        <v>185</v>
      </c>
      <c r="H28" t="s">
        <v>117</v>
      </c>
      <c r="I28" t="s">
        <v>145</v>
      </c>
      <c r="J28" t="s">
        <v>155</v>
      </c>
      <c r="K28">
        <v>44150</v>
      </c>
      <c r="L28" t="s">
        <v>91</v>
      </c>
      <c r="M28" t="s">
        <v>91</v>
      </c>
    </row>
    <row r="29" spans="1:13" x14ac:dyDescent="0.25">
      <c r="A29">
        <v>21</v>
      </c>
      <c r="B29">
        <v>23800930834</v>
      </c>
      <c r="C29" t="s">
        <v>175</v>
      </c>
      <c r="D29" t="s">
        <v>152</v>
      </c>
      <c r="E29" t="s">
        <v>151</v>
      </c>
      <c r="F29" t="s">
        <v>154</v>
      </c>
      <c r="G29" t="s">
        <v>185</v>
      </c>
      <c r="H29" t="s">
        <v>117</v>
      </c>
      <c r="I29" t="s">
        <v>145</v>
      </c>
      <c r="J29" t="s">
        <v>155</v>
      </c>
      <c r="K29">
        <v>44151</v>
      </c>
      <c r="L29" t="s">
        <v>91</v>
      </c>
      <c r="M29" t="s">
        <v>91</v>
      </c>
    </row>
    <row r="30" spans="1:13" x14ac:dyDescent="0.25">
      <c r="A30">
        <v>22</v>
      </c>
      <c r="B30">
        <v>23800930847</v>
      </c>
      <c r="C30" t="s">
        <v>176</v>
      </c>
      <c r="D30" t="s">
        <v>152</v>
      </c>
      <c r="E30" t="s">
        <v>151</v>
      </c>
      <c r="F30" t="s">
        <v>154</v>
      </c>
      <c r="G30" t="s">
        <v>185</v>
      </c>
      <c r="H30" t="s">
        <v>117</v>
      </c>
      <c r="I30" t="s">
        <v>145</v>
      </c>
      <c r="J30" t="s">
        <v>155</v>
      </c>
      <c r="K30">
        <v>44152</v>
      </c>
      <c r="L30" t="s">
        <v>91</v>
      </c>
      <c r="M30" t="s">
        <v>91</v>
      </c>
    </row>
    <row r="31" spans="1:13" x14ac:dyDescent="0.25">
      <c r="A31">
        <v>23</v>
      </c>
      <c r="B31">
        <v>23800930850</v>
      </c>
      <c r="C31" t="s">
        <v>177</v>
      </c>
      <c r="D31" t="s">
        <v>152</v>
      </c>
      <c r="E31" t="s">
        <v>151</v>
      </c>
      <c r="F31" t="s">
        <v>154</v>
      </c>
      <c r="G31" t="s">
        <v>185</v>
      </c>
      <c r="H31" t="s">
        <v>117</v>
      </c>
      <c r="I31" t="s">
        <v>145</v>
      </c>
      <c r="J31" t="s">
        <v>155</v>
      </c>
      <c r="K31">
        <v>44153</v>
      </c>
      <c r="L31" t="s">
        <v>91</v>
      </c>
      <c r="M31" t="s">
        <v>91</v>
      </c>
    </row>
    <row r="32" spans="1:13" x14ac:dyDescent="0.25">
      <c r="A32">
        <v>24</v>
      </c>
      <c r="B32">
        <v>23800930863</v>
      </c>
      <c r="C32" t="s">
        <v>178</v>
      </c>
      <c r="D32" t="s">
        <v>152</v>
      </c>
      <c r="E32" t="s">
        <v>151</v>
      </c>
      <c r="F32" t="s">
        <v>154</v>
      </c>
      <c r="G32" t="s">
        <v>185</v>
      </c>
      <c r="H32" t="s">
        <v>117</v>
      </c>
      <c r="I32" t="s">
        <v>145</v>
      </c>
      <c r="J32" t="s">
        <v>155</v>
      </c>
      <c r="K32">
        <v>44154</v>
      </c>
      <c r="L32" t="s">
        <v>91</v>
      </c>
      <c r="M32" t="s">
        <v>91</v>
      </c>
    </row>
    <row r="33" spans="1:13" x14ac:dyDescent="0.25">
      <c r="A33">
        <v>25</v>
      </c>
      <c r="B33">
        <v>23800930876</v>
      </c>
      <c r="C33" t="s">
        <v>179</v>
      </c>
      <c r="D33" t="s">
        <v>152</v>
      </c>
      <c r="E33" t="s">
        <v>151</v>
      </c>
      <c r="F33" t="s">
        <v>154</v>
      </c>
      <c r="G33" t="s">
        <v>185</v>
      </c>
      <c r="H33" t="s">
        <v>117</v>
      </c>
      <c r="I33" t="s">
        <v>145</v>
      </c>
      <c r="J33" t="s">
        <v>155</v>
      </c>
      <c r="K33">
        <v>44155</v>
      </c>
      <c r="L33" t="s">
        <v>91</v>
      </c>
      <c r="M33" t="s">
        <v>91</v>
      </c>
    </row>
    <row r="34" spans="1:13" x14ac:dyDescent="0.25">
      <c r="A34">
        <v>26</v>
      </c>
      <c r="B34">
        <v>23800930889</v>
      </c>
      <c r="C34" t="s">
        <v>180</v>
      </c>
      <c r="D34" t="s">
        <v>152</v>
      </c>
      <c r="E34" t="s">
        <v>151</v>
      </c>
      <c r="F34" t="s">
        <v>154</v>
      </c>
      <c r="G34" t="s">
        <v>185</v>
      </c>
      <c r="H34" t="s">
        <v>117</v>
      </c>
      <c r="I34" t="s">
        <v>145</v>
      </c>
      <c r="J34" t="s">
        <v>155</v>
      </c>
      <c r="K34">
        <v>44156</v>
      </c>
      <c r="L34" t="s">
        <v>91</v>
      </c>
      <c r="M34" t="s">
        <v>91</v>
      </c>
    </row>
    <row r="35" spans="1:13" x14ac:dyDescent="0.25">
      <c r="A35">
        <v>27</v>
      </c>
      <c r="B35">
        <v>23800930892</v>
      </c>
      <c r="C35" t="s">
        <v>181</v>
      </c>
      <c r="D35" t="s">
        <v>152</v>
      </c>
      <c r="E35" t="s">
        <v>151</v>
      </c>
      <c r="F35" t="s">
        <v>154</v>
      </c>
      <c r="G35" t="s">
        <v>185</v>
      </c>
      <c r="H35" t="s">
        <v>117</v>
      </c>
      <c r="I35" t="s">
        <v>145</v>
      </c>
      <c r="J35" t="s">
        <v>155</v>
      </c>
      <c r="K35">
        <v>44157</v>
      </c>
      <c r="L35" t="s">
        <v>91</v>
      </c>
      <c r="M35" t="s">
        <v>91</v>
      </c>
    </row>
    <row r="36" spans="1:13" x14ac:dyDescent="0.25">
      <c r="A36">
        <v>28</v>
      </c>
      <c r="B36">
        <v>23800930901</v>
      </c>
      <c r="C36" t="s">
        <v>182</v>
      </c>
      <c r="D36" t="s">
        <v>152</v>
      </c>
      <c r="E36" t="s">
        <v>151</v>
      </c>
      <c r="F36" t="s">
        <v>154</v>
      </c>
      <c r="G36" t="s">
        <v>185</v>
      </c>
      <c r="H36" t="s">
        <v>117</v>
      </c>
      <c r="I36" t="s">
        <v>145</v>
      </c>
      <c r="J36" t="s">
        <v>155</v>
      </c>
      <c r="K36">
        <v>44158</v>
      </c>
      <c r="L36" t="s">
        <v>91</v>
      </c>
      <c r="M36" t="s">
        <v>91</v>
      </c>
    </row>
    <row r="37" spans="1:13" x14ac:dyDescent="0.25">
      <c r="A37">
        <v>29</v>
      </c>
      <c r="B37">
        <v>23800930914</v>
      </c>
      <c r="C37" t="s">
        <v>183</v>
      </c>
      <c r="D37" t="s">
        <v>152</v>
      </c>
      <c r="E37" t="s">
        <v>151</v>
      </c>
      <c r="F37" t="s">
        <v>154</v>
      </c>
      <c r="G37" t="s">
        <v>185</v>
      </c>
      <c r="H37" t="s">
        <v>117</v>
      </c>
      <c r="I37" t="s">
        <v>145</v>
      </c>
      <c r="J37" t="s">
        <v>155</v>
      </c>
      <c r="K37">
        <v>44159</v>
      </c>
      <c r="L37" t="s">
        <v>91</v>
      </c>
      <c r="M37" t="s">
        <v>91</v>
      </c>
    </row>
    <row r="38" spans="1:13" x14ac:dyDescent="0.25">
      <c r="A38">
        <v>30</v>
      </c>
      <c r="B38">
        <v>23800930927</v>
      </c>
      <c r="C38" t="s">
        <v>184</v>
      </c>
      <c r="D38" t="s">
        <v>152</v>
      </c>
      <c r="E38" t="s">
        <v>151</v>
      </c>
      <c r="F38" t="s">
        <v>154</v>
      </c>
      <c r="G38" t="s">
        <v>185</v>
      </c>
      <c r="H38" t="s">
        <v>117</v>
      </c>
      <c r="I38" t="s">
        <v>145</v>
      </c>
      <c r="J38" t="s">
        <v>155</v>
      </c>
      <c r="K38">
        <v>44160</v>
      </c>
      <c r="L38" t="s">
        <v>91</v>
      </c>
      <c r="M38" t="s">
        <v>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topLeftCell="A13" workbookViewId="0">
      <selection activeCell="C5" sqref="C5"/>
    </sheetView>
  </sheetViews>
  <sheetFormatPr baseColWidth="10" defaultRowHeight="15" x14ac:dyDescent="0.25"/>
  <cols>
    <col min="1" max="1" width="3" bestFit="1" customWidth="1"/>
    <col min="2" max="2" width="17.28515625" bestFit="1" customWidth="1"/>
    <col min="3" max="3" width="31.140625" bestFit="1" customWidth="1"/>
    <col min="4" max="4" width="18.7109375" bestFit="1" customWidth="1"/>
    <col min="5" max="5" width="20" bestFit="1" customWidth="1"/>
    <col min="6" max="6" width="45.7109375" bestFit="1" customWidth="1"/>
    <col min="7" max="7" width="20" bestFit="1" customWidth="1"/>
    <col min="8" max="8" width="45.7109375" bestFit="1" customWidth="1"/>
    <col min="9" max="9" width="18.5703125" bestFit="1" customWidth="1"/>
    <col min="10" max="10" width="15.7109375" bestFit="1" customWidth="1"/>
  </cols>
  <sheetData>
    <row r="1" spans="1:13" s="47" customFormat="1" ht="12.75" thickBot="1" x14ac:dyDescent="0.25">
      <c r="A1" s="47" t="s">
        <v>106</v>
      </c>
      <c r="B1" s="47" t="s">
        <v>109</v>
      </c>
      <c r="C1" s="47" t="s">
        <v>110</v>
      </c>
      <c r="D1" s="47" t="s">
        <v>111</v>
      </c>
      <c r="E1" s="47" t="s">
        <v>112</v>
      </c>
      <c r="F1" s="47" t="s">
        <v>113</v>
      </c>
      <c r="G1" s="47" t="s">
        <v>114</v>
      </c>
      <c r="H1" s="47" t="s">
        <v>115</v>
      </c>
    </row>
    <row r="2" spans="1:13" ht="16.5" thickTop="1" thickBot="1" x14ac:dyDescent="0.3">
      <c r="A2">
        <v>1</v>
      </c>
      <c r="B2" s="39" t="str">
        <f t="shared" ref="B2:H2" si="0">D9</f>
        <v>MOLINO SAN JUAN S.R.L</v>
      </c>
      <c r="C2" t="str">
        <f t="shared" si="0"/>
        <v>80005366-4</v>
      </c>
      <c r="D2" t="str">
        <f t="shared" si="0"/>
        <v>BBVA</v>
      </c>
      <c r="E2" t="str">
        <f t="shared" si="0"/>
        <v>BBVA</v>
      </c>
      <c r="F2" t="str">
        <f t="shared" si="0"/>
        <v>Pago con deposito en cuenta                    - DEPOSITO</v>
      </c>
      <c r="G2" t="str">
        <f t="shared" si="0"/>
        <v>CUENTA CORRIENTE</v>
      </c>
      <c r="H2" t="str">
        <f t="shared" si="0"/>
        <v>O4210100006375</v>
      </c>
    </row>
    <row r="3" spans="1:13" ht="15.75" thickTop="1" x14ac:dyDescent="0.25"/>
    <row r="4" spans="1:13" x14ac:dyDescent="0.25">
      <c r="A4" s="47" t="s">
        <v>106</v>
      </c>
      <c r="B4" s="47" t="s">
        <v>146</v>
      </c>
      <c r="C4" s="47" t="s">
        <v>147</v>
      </c>
      <c r="D4" s="47" t="s">
        <v>148</v>
      </c>
      <c r="E4" s="47" t="s">
        <v>149</v>
      </c>
      <c r="F4" s="47" t="s">
        <v>150</v>
      </c>
    </row>
    <row r="5" spans="1:13" x14ac:dyDescent="0.25">
      <c r="A5">
        <v>1</v>
      </c>
      <c r="B5">
        <v>3</v>
      </c>
      <c r="C5" s="48">
        <f>CABAL!N4</f>
        <v>5</v>
      </c>
      <c r="D5">
        <v>2</v>
      </c>
      <c r="E5">
        <v>2</v>
      </c>
      <c r="F5">
        <v>36</v>
      </c>
    </row>
    <row r="6" spans="1:13" x14ac:dyDescent="0.25">
      <c r="A6">
        <v>2</v>
      </c>
      <c r="B6">
        <v>1</v>
      </c>
      <c r="C6" s="48">
        <f>CABAL!N5</f>
        <v>5</v>
      </c>
      <c r="D6">
        <v>2</v>
      </c>
      <c r="E6">
        <v>1</v>
      </c>
      <c r="F6">
        <v>1</v>
      </c>
    </row>
    <row r="8" spans="1:13" x14ac:dyDescent="0.25">
      <c r="A8" s="47" t="s">
        <v>106</v>
      </c>
      <c r="B8" s="47" t="s">
        <v>107</v>
      </c>
      <c r="C8" s="47" t="s">
        <v>108</v>
      </c>
      <c r="D8" s="47" t="s">
        <v>109</v>
      </c>
      <c r="E8" s="47" t="s">
        <v>110</v>
      </c>
      <c r="F8" s="47" t="s">
        <v>111</v>
      </c>
      <c r="G8" s="47" t="s">
        <v>112</v>
      </c>
      <c r="H8" s="47" t="s">
        <v>113</v>
      </c>
      <c r="I8" s="47" t="s">
        <v>114</v>
      </c>
      <c r="J8" s="47" t="s">
        <v>115</v>
      </c>
      <c r="K8" s="47" t="s">
        <v>116</v>
      </c>
    </row>
    <row r="9" spans="1:13" x14ac:dyDescent="0.25">
      <c r="A9">
        <v>1</v>
      </c>
      <c r="B9">
        <v>768221</v>
      </c>
      <c r="C9" t="s">
        <v>153</v>
      </c>
      <c r="D9" t="s">
        <v>152</v>
      </c>
      <c r="E9" t="s">
        <v>151</v>
      </c>
      <c r="F9" t="s">
        <v>154</v>
      </c>
      <c r="G9" t="s">
        <v>154</v>
      </c>
      <c r="H9" t="s">
        <v>117</v>
      </c>
      <c r="I9" t="s">
        <v>145</v>
      </c>
      <c r="J9" t="s">
        <v>155</v>
      </c>
      <c r="K9">
        <v>48978</v>
      </c>
      <c r="L9" t="s">
        <v>91</v>
      </c>
      <c r="M9" t="s">
        <v>91</v>
      </c>
    </row>
    <row r="10" spans="1:13" x14ac:dyDescent="0.25">
      <c r="A10">
        <v>2</v>
      </c>
      <c r="B10">
        <v>768222</v>
      </c>
      <c r="C10" t="s">
        <v>182</v>
      </c>
      <c r="D10" t="s">
        <v>152</v>
      </c>
      <c r="E10" t="s">
        <v>151</v>
      </c>
      <c r="F10" t="s">
        <v>154</v>
      </c>
      <c r="G10" t="s">
        <v>154</v>
      </c>
      <c r="H10" t="s">
        <v>117</v>
      </c>
      <c r="I10" t="s">
        <v>145</v>
      </c>
      <c r="J10" t="s">
        <v>155</v>
      </c>
      <c r="K10">
        <v>48979</v>
      </c>
      <c r="L10" t="s">
        <v>91</v>
      </c>
      <c r="M10" t="s">
        <v>91</v>
      </c>
    </row>
    <row r="11" spans="1:13" x14ac:dyDescent="0.25">
      <c r="A11">
        <v>3</v>
      </c>
      <c r="B11">
        <v>768223</v>
      </c>
      <c r="C11" t="s">
        <v>156</v>
      </c>
      <c r="D11" t="s">
        <v>152</v>
      </c>
      <c r="E11" t="s">
        <v>151</v>
      </c>
      <c r="F11" t="s">
        <v>154</v>
      </c>
      <c r="G11" t="s">
        <v>154</v>
      </c>
      <c r="H11" t="s">
        <v>117</v>
      </c>
      <c r="I11" t="s">
        <v>145</v>
      </c>
      <c r="J11" t="s">
        <v>155</v>
      </c>
      <c r="K11">
        <v>48980</v>
      </c>
      <c r="L11" t="s">
        <v>91</v>
      </c>
      <c r="M11" t="s">
        <v>91</v>
      </c>
    </row>
    <row r="12" spans="1:13" x14ac:dyDescent="0.25">
      <c r="A12">
        <v>4</v>
      </c>
      <c r="B12">
        <v>768224</v>
      </c>
      <c r="C12" t="s">
        <v>157</v>
      </c>
      <c r="D12" t="s">
        <v>152</v>
      </c>
      <c r="E12" t="s">
        <v>151</v>
      </c>
      <c r="F12" t="s">
        <v>154</v>
      </c>
      <c r="G12" t="s">
        <v>154</v>
      </c>
      <c r="H12" t="s">
        <v>117</v>
      </c>
      <c r="I12" t="s">
        <v>145</v>
      </c>
      <c r="J12" t="s">
        <v>155</v>
      </c>
      <c r="K12">
        <v>48981</v>
      </c>
      <c r="L12" t="s">
        <v>91</v>
      </c>
      <c r="M12" t="s">
        <v>91</v>
      </c>
    </row>
    <row r="13" spans="1:13" x14ac:dyDescent="0.25">
      <c r="A13">
        <v>5</v>
      </c>
      <c r="B13">
        <v>768225</v>
      </c>
      <c r="C13" t="s">
        <v>158</v>
      </c>
      <c r="D13" t="s">
        <v>152</v>
      </c>
      <c r="E13" t="s">
        <v>151</v>
      </c>
      <c r="F13" t="s">
        <v>154</v>
      </c>
      <c r="G13" t="s">
        <v>154</v>
      </c>
      <c r="H13" t="s">
        <v>117</v>
      </c>
      <c r="I13" t="s">
        <v>145</v>
      </c>
      <c r="J13" t="s">
        <v>155</v>
      </c>
      <c r="K13">
        <v>48982</v>
      </c>
      <c r="L13" t="s">
        <v>91</v>
      </c>
      <c r="M13" t="s">
        <v>91</v>
      </c>
    </row>
    <row r="14" spans="1:13" x14ac:dyDescent="0.25">
      <c r="A14">
        <v>6</v>
      </c>
      <c r="B14">
        <v>768226</v>
      </c>
      <c r="C14" t="s">
        <v>159</v>
      </c>
      <c r="D14" t="s">
        <v>152</v>
      </c>
      <c r="E14" t="s">
        <v>151</v>
      </c>
      <c r="F14" t="s">
        <v>154</v>
      </c>
      <c r="G14" t="s">
        <v>154</v>
      </c>
      <c r="H14" t="s">
        <v>117</v>
      </c>
      <c r="I14" t="s">
        <v>145</v>
      </c>
      <c r="J14" t="s">
        <v>155</v>
      </c>
      <c r="K14">
        <v>48983</v>
      </c>
      <c r="L14" t="s">
        <v>91</v>
      </c>
      <c r="M14" t="s">
        <v>91</v>
      </c>
    </row>
    <row r="15" spans="1:13" x14ac:dyDescent="0.25">
      <c r="A15">
        <v>7</v>
      </c>
      <c r="B15">
        <v>768227</v>
      </c>
      <c r="C15" t="s">
        <v>160</v>
      </c>
      <c r="D15" t="s">
        <v>152</v>
      </c>
      <c r="E15" t="s">
        <v>151</v>
      </c>
      <c r="F15" t="s">
        <v>154</v>
      </c>
      <c r="G15" t="s">
        <v>154</v>
      </c>
      <c r="H15" t="s">
        <v>117</v>
      </c>
      <c r="I15" t="s">
        <v>145</v>
      </c>
      <c r="J15" t="s">
        <v>155</v>
      </c>
      <c r="K15">
        <v>48984</v>
      </c>
      <c r="L15" t="s">
        <v>91</v>
      </c>
      <c r="M15" t="s">
        <v>91</v>
      </c>
    </row>
    <row r="16" spans="1:13" x14ac:dyDescent="0.25">
      <c r="A16">
        <v>8</v>
      </c>
      <c r="B16">
        <v>768228</v>
      </c>
      <c r="C16" t="s">
        <v>161</v>
      </c>
      <c r="D16" t="s">
        <v>152</v>
      </c>
      <c r="E16" t="s">
        <v>151</v>
      </c>
      <c r="F16" t="s">
        <v>154</v>
      </c>
      <c r="G16" t="s">
        <v>154</v>
      </c>
      <c r="H16" t="s">
        <v>117</v>
      </c>
      <c r="I16" t="s">
        <v>145</v>
      </c>
      <c r="J16" t="s">
        <v>155</v>
      </c>
      <c r="K16">
        <v>48985</v>
      </c>
      <c r="L16" t="s">
        <v>91</v>
      </c>
      <c r="M16" t="s">
        <v>91</v>
      </c>
    </row>
    <row r="17" spans="1:13" x14ac:dyDescent="0.25">
      <c r="A17">
        <v>9</v>
      </c>
      <c r="B17">
        <v>768229</v>
      </c>
      <c r="C17" t="s">
        <v>162</v>
      </c>
      <c r="D17" t="s">
        <v>152</v>
      </c>
      <c r="E17" t="s">
        <v>151</v>
      </c>
      <c r="F17" t="s">
        <v>154</v>
      </c>
      <c r="G17" t="s">
        <v>154</v>
      </c>
      <c r="H17" t="s">
        <v>117</v>
      </c>
      <c r="I17" t="s">
        <v>145</v>
      </c>
      <c r="J17" t="s">
        <v>155</v>
      </c>
      <c r="K17">
        <v>48986</v>
      </c>
      <c r="L17" t="s">
        <v>91</v>
      </c>
      <c r="M17" t="s">
        <v>91</v>
      </c>
    </row>
    <row r="18" spans="1:13" x14ac:dyDescent="0.25">
      <c r="A18">
        <v>10</v>
      </c>
      <c r="B18">
        <v>768230</v>
      </c>
      <c r="C18" t="s">
        <v>163</v>
      </c>
      <c r="D18" t="s">
        <v>152</v>
      </c>
      <c r="E18" t="s">
        <v>151</v>
      </c>
      <c r="F18" t="s">
        <v>154</v>
      </c>
      <c r="G18" t="s">
        <v>154</v>
      </c>
      <c r="H18" t="s">
        <v>117</v>
      </c>
      <c r="I18" t="s">
        <v>145</v>
      </c>
      <c r="J18" t="s">
        <v>155</v>
      </c>
      <c r="K18">
        <v>48987</v>
      </c>
      <c r="L18" t="s">
        <v>91</v>
      </c>
      <c r="M18" t="s">
        <v>91</v>
      </c>
    </row>
    <row r="19" spans="1:13" x14ac:dyDescent="0.25">
      <c r="A19">
        <v>11</v>
      </c>
      <c r="B19">
        <v>768231</v>
      </c>
      <c r="C19" t="s">
        <v>164</v>
      </c>
      <c r="D19" t="s">
        <v>152</v>
      </c>
      <c r="E19" t="s">
        <v>151</v>
      </c>
      <c r="F19" t="s">
        <v>154</v>
      </c>
      <c r="G19" t="s">
        <v>154</v>
      </c>
      <c r="H19" t="s">
        <v>117</v>
      </c>
      <c r="I19" t="s">
        <v>145</v>
      </c>
      <c r="J19" t="s">
        <v>155</v>
      </c>
      <c r="K19">
        <v>48988</v>
      </c>
      <c r="L19" t="s">
        <v>91</v>
      </c>
      <c r="M19" t="s">
        <v>91</v>
      </c>
    </row>
    <row r="20" spans="1:13" x14ac:dyDescent="0.25">
      <c r="A20">
        <v>12</v>
      </c>
      <c r="B20">
        <v>768232</v>
      </c>
      <c r="C20" t="s">
        <v>165</v>
      </c>
      <c r="D20" t="s">
        <v>152</v>
      </c>
      <c r="E20" t="s">
        <v>151</v>
      </c>
      <c r="F20" t="s">
        <v>154</v>
      </c>
      <c r="G20" t="s">
        <v>154</v>
      </c>
      <c r="H20" t="s">
        <v>117</v>
      </c>
      <c r="I20" t="s">
        <v>145</v>
      </c>
      <c r="J20" t="s">
        <v>155</v>
      </c>
      <c r="K20">
        <v>48989</v>
      </c>
      <c r="L20" t="s">
        <v>91</v>
      </c>
      <c r="M20" t="s">
        <v>91</v>
      </c>
    </row>
    <row r="21" spans="1:13" x14ac:dyDescent="0.25">
      <c r="A21">
        <v>13</v>
      </c>
      <c r="B21">
        <v>768233</v>
      </c>
      <c r="C21" t="s">
        <v>166</v>
      </c>
      <c r="D21" t="s">
        <v>152</v>
      </c>
      <c r="E21" t="s">
        <v>151</v>
      </c>
      <c r="F21" t="s">
        <v>154</v>
      </c>
      <c r="G21" t="s">
        <v>154</v>
      </c>
      <c r="H21" t="s">
        <v>117</v>
      </c>
      <c r="I21" t="s">
        <v>145</v>
      </c>
      <c r="J21" t="s">
        <v>155</v>
      </c>
      <c r="K21">
        <v>48990</v>
      </c>
      <c r="L21" t="s">
        <v>91</v>
      </c>
      <c r="M21" t="s">
        <v>91</v>
      </c>
    </row>
    <row r="22" spans="1:13" x14ac:dyDescent="0.25">
      <c r="A22">
        <v>14</v>
      </c>
      <c r="B22">
        <v>768234</v>
      </c>
      <c r="C22" t="s">
        <v>167</v>
      </c>
      <c r="D22" t="s">
        <v>152</v>
      </c>
      <c r="E22" t="s">
        <v>151</v>
      </c>
      <c r="F22" t="s">
        <v>154</v>
      </c>
      <c r="G22" t="s">
        <v>154</v>
      </c>
      <c r="H22" t="s">
        <v>117</v>
      </c>
      <c r="I22" t="s">
        <v>145</v>
      </c>
      <c r="J22" t="s">
        <v>155</v>
      </c>
      <c r="K22">
        <v>48991</v>
      </c>
      <c r="L22" t="s">
        <v>91</v>
      </c>
      <c r="M22" t="s">
        <v>91</v>
      </c>
    </row>
    <row r="23" spans="1:13" x14ac:dyDescent="0.25">
      <c r="A23">
        <v>15</v>
      </c>
      <c r="B23">
        <v>768235</v>
      </c>
      <c r="C23" t="s">
        <v>168</v>
      </c>
      <c r="D23" t="s">
        <v>152</v>
      </c>
      <c r="E23" t="s">
        <v>151</v>
      </c>
      <c r="F23" t="s">
        <v>154</v>
      </c>
      <c r="G23" t="s">
        <v>154</v>
      </c>
      <c r="H23" t="s">
        <v>117</v>
      </c>
      <c r="I23" t="s">
        <v>145</v>
      </c>
      <c r="J23" t="s">
        <v>155</v>
      </c>
      <c r="K23">
        <v>48992</v>
      </c>
      <c r="L23" t="s">
        <v>91</v>
      </c>
      <c r="M23" t="s">
        <v>91</v>
      </c>
    </row>
    <row r="24" spans="1:13" x14ac:dyDescent="0.25">
      <c r="A24">
        <v>16</v>
      </c>
      <c r="B24">
        <v>768236</v>
      </c>
      <c r="C24" t="s">
        <v>169</v>
      </c>
      <c r="D24" t="s">
        <v>152</v>
      </c>
      <c r="E24" t="s">
        <v>151</v>
      </c>
      <c r="F24" t="s">
        <v>154</v>
      </c>
      <c r="G24" t="s">
        <v>154</v>
      </c>
      <c r="H24" t="s">
        <v>117</v>
      </c>
      <c r="I24" t="s">
        <v>145</v>
      </c>
      <c r="J24" t="s">
        <v>155</v>
      </c>
      <c r="K24">
        <v>48993</v>
      </c>
      <c r="L24" t="s">
        <v>91</v>
      </c>
      <c r="M24" t="s">
        <v>91</v>
      </c>
    </row>
    <row r="25" spans="1:13" x14ac:dyDescent="0.25">
      <c r="A25">
        <v>17</v>
      </c>
      <c r="B25">
        <v>768237</v>
      </c>
      <c r="C25" t="s">
        <v>170</v>
      </c>
      <c r="D25" t="s">
        <v>152</v>
      </c>
      <c r="E25" t="s">
        <v>151</v>
      </c>
      <c r="F25" t="s">
        <v>154</v>
      </c>
      <c r="G25" t="s">
        <v>154</v>
      </c>
      <c r="H25" t="s">
        <v>117</v>
      </c>
      <c r="I25" t="s">
        <v>145</v>
      </c>
      <c r="J25" t="s">
        <v>155</v>
      </c>
      <c r="K25">
        <v>48994</v>
      </c>
      <c r="L25" t="s">
        <v>91</v>
      </c>
      <c r="M25" t="s">
        <v>91</v>
      </c>
    </row>
    <row r="26" spans="1:13" x14ac:dyDescent="0.25">
      <c r="A26">
        <v>18</v>
      </c>
      <c r="B26">
        <v>768238</v>
      </c>
      <c r="C26" t="s">
        <v>171</v>
      </c>
      <c r="D26" t="s">
        <v>152</v>
      </c>
      <c r="E26" t="s">
        <v>151</v>
      </c>
      <c r="F26" t="s">
        <v>154</v>
      </c>
      <c r="G26" t="s">
        <v>154</v>
      </c>
      <c r="H26" t="s">
        <v>117</v>
      </c>
      <c r="I26" t="s">
        <v>145</v>
      </c>
      <c r="J26" t="s">
        <v>155</v>
      </c>
      <c r="K26">
        <v>48995</v>
      </c>
      <c r="L26" t="s">
        <v>91</v>
      </c>
      <c r="M26" t="s">
        <v>91</v>
      </c>
    </row>
    <row r="27" spans="1:13" x14ac:dyDescent="0.25">
      <c r="A27">
        <v>19</v>
      </c>
      <c r="B27">
        <v>768239</v>
      </c>
      <c r="C27" t="s">
        <v>172</v>
      </c>
      <c r="D27" t="s">
        <v>152</v>
      </c>
      <c r="E27" t="s">
        <v>151</v>
      </c>
      <c r="F27" t="s">
        <v>154</v>
      </c>
      <c r="G27" t="s">
        <v>154</v>
      </c>
      <c r="H27" t="s">
        <v>117</v>
      </c>
      <c r="I27" t="s">
        <v>145</v>
      </c>
      <c r="J27" t="s">
        <v>155</v>
      </c>
      <c r="K27">
        <v>48996</v>
      </c>
      <c r="L27" t="s">
        <v>91</v>
      </c>
      <c r="M27" t="s">
        <v>91</v>
      </c>
    </row>
    <row r="28" spans="1:13" x14ac:dyDescent="0.25">
      <c r="A28">
        <v>20</v>
      </c>
      <c r="B28">
        <v>768240</v>
      </c>
      <c r="C28" t="s">
        <v>173</v>
      </c>
      <c r="D28" t="s">
        <v>152</v>
      </c>
      <c r="E28" t="s">
        <v>151</v>
      </c>
      <c r="F28" t="s">
        <v>154</v>
      </c>
      <c r="G28" t="s">
        <v>154</v>
      </c>
      <c r="H28" t="s">
        <v>117</v>
      </c>
      <c r="I28" t="s">
        <v>145</v>
      </c>
      <c r="J28" t="s">
        <v>155</v>
      </c>
      <c r="K28">
        <v>48997</v>
      </c>
      <c r="L28" t="s">
        <v>91</v>
      </c>
      <c r="M28" t="s">
        <v>91</v>
      </c>
    </row>
    <row r="29" spans="1:13" x14ac:dyDescent="0.25">
      <c r="A29">
        <v>21</v>
      </c>
      <c r="B29">
        <v>768241</v>
      </c>
      <c r="C29" t="s">
        <v>174</v>
      </c>
      <c r="D29" t="s">
        <v>152</v>
      </c>
      <c r="E29" t="s">
        <v>151</v>
      </c>
      <c r="F29" t="s">
        <v>154</v>
      </c>
      <c r="G29" t="s">
        <v>154</v>
      </c>
      <c r="H29" t="s">
        <v>117</v>
      </c>
      <c r="I29" t="s">
        <v>145</v>
      </c>
      <c r="J29" t="s">
        <v>155</v>
      </c>
      <c r="K29">
        <v>48998</v>
      </c>
      <c r="L29" t="s">
        <v>91</v>
      </c>
      <c r="M29" t="s">
        <v>91</v>
      </c>
    </row>
    <row r="30" spans="1:13" x14ac:dyDescent="0.25">
      <c r="A30">
        <v>22</v>
      </c>
      <c r="B30">
        <v>768242</v>
      </c>
      <c r="C30" t="s">
        <v>175</v>
      </c>
      <c r="D30" t="s">
        <v>152</v>
      </c>
      <c r="E30" t="s">
        <v>151</v>
      </c>
      <c r="F30" t="s">
        <v>154</v>
      </c>
      <c r="G30" t="s">
        <v>154</v>
      </c>
      <c r="H30" t="s">
        <v>117</v>
      </c>
      <c r="I30" t="s">
        <v>145</v>
      </c>
      <c r="J30" t="s">
        <v>155</v>
      </c>
      <c r="K30">
        <v>48999</v>
      </c>
      <c r="L30" t="s">
        <v>91</v>
      </c>
      <c r="M30" t="s">
        <v>91</v>
      </c>
    </row>
    <row r="31" spans="1:13" x14ac:dyDescent="0.25">
      <c r="A31">
        <v>23</v>
      </c>
      <c r="B31">
        <v>768243</v>
      </c>
      <c r="C31" t="s">
        <v>176</v>
      </c>
      <c r="D31" t="s">
        <v>152</v>
      </c>
      <c r="E31" t="s">
        <v>151</v>
      </c>
      <c r="F31" t="s">
        <v>154</v>
      </c>
      <c r="G31" t="s">
        <v>154</v>
      </c>
      <c r="H31" t="s">
        <v>117</v>
      </c>
      <c r="I31" t="s">
        <v>145</v>
      </c>
      <c r="J31" t="s">
        <v>155</v>
      </c>
      <c r="K31">
        <v>49000</v>
      </c>
      <c r="L31" t="s">
        <v>91</v>
      </c>
      <c r="M31" t="s">
        <v>91</v>
      </c>
    </row>
    <row r="32" spans="1:13" x14ac:dyDescent="0.25">
      <c r="A32">
        <v>24</v>
      </c>
      <c r="B32">
        <v>768244</v>
      </c>
      <c r="C32" t="s">
        <v>177</v>
      </c>
      <c r="D32" t="s">
        <v>152</v>
      </c>
      <c r="E32" t="s">
        <v>151</v>
      </c>
      <c r="F32" t="s">
        <v>154</v>
      </c>
      <c r="G32" t="s">
        <v>154</v>
      </c>
      <c r="H32" t="s">
        <v>117</v>
      </c>
      <c r="I32" t="s">
        <v>145</v>
      </c>
      <c r="J32" t="s">
        <v>155</v>
      </c>
      <c r="K32">
        <v>49001</v>
      </c>
      <c r="L32" t="s">
        <v>91</v>
      </c>
      <c r="M32" t="s">
        <v>91</v>
      </c>
    </row>
    <row r="33" spans="1:13" x14ac:dyDescent="0.25">
      <c r="A33">
        <v>25</v>
      </c>
      <c r="B33">
        <v>768245</v>
      </c>
      <c r="C33" t="s">
        <v>178</v>
      </c>
      <c r="D33" t="s">
        <v>152</v>
      </c>
      <c r="E33" t="s">
        <v>151</v>
      </c>
      <c r="F33" t="s">
        <v>154</v>
      </c>
      <c r="G33" t="s">
        <v>154</v>
      </c>
      <c r="H33" t="s">
        <v>117</v>
      </c>
      <c r="I33" t="s">
        <v>145</v>
      </c>
      <c r="J33" t="s">
        <v>155</v>
      </c>
      <c r="K33">
        <v>49002</v>
      </c>
      <c r="L33" t="s">
        <v>91</v>
      </c>
      <c r="M33" t="s">
        <v>91</v>
      </c>
    </row>
    <row r="34" spans="1:13" x14ac:dyDescent="0.25">
      <c r="A34">
        <v>26</v>
      </c>
      <c r="B34">
        <v>768246</v>
      </c>
      <c r="C34" t="s">
        <v>179</v>
      </c>
      <c r="D34" t="s">
        <v>152</v>
      </c>
      <c r="E34" t="s">
        <v>151</v>
      </c>
      <c r="F34" t="s">
        <v>154</v>
      </c>
      <c r="G34" t="s">
        <v>154</v>
      </c>
      <c r="H34" t="s">
        <v>117</v>
      </c>
      <c r="I34" t="s">
        <v>145</v>
      </c>
      <c r="J34" t="s">
        <v>155</v>
      </c>
      <c r="K34">
        <v>49003</v>
      </c>
      <c r="L34" t="s">
        <v>91</v>
      </c>
      <c r="M34" t="s">
        <v>91</v>
      </c>
    </row>
    <row r="35" spans="1:13" x14ac:dyDescent="0.25">
      <c r="A35">
        <v>27</v>
      </c>
      <c r="B35">
        <v>768247</v>
      </c>
      <c r="C35" t="s">
        <v>180</v>
      </c>
      <c r="D35" t="s">
        <v>152</v>
      </c>
      <c r="E35" t="s">
        <v>151</v>
      </c>
      <c r="F35" t="s">
        <v>154</v>
      </c>
      <c r="G35" t="s">
        <v>154</v>
      </c>
      <c r="H35" t="s">
        <v>117</v>
      </c>
      <c r="I35" t="s">
        <v>145</v>
      </c>
      <c r="J35" t="s">
        <v>155</v>
      </c>
      <c r="K35">
        <v>49004</v>
      </c>
      <c r="L35" t="s">
        <v>91</v>
      </c>
      <c r="M35" t="s">
        <v>91</v>
      </c>
    </row>
    <row r="36" spans="1:13" x14ac:dyDescent="0.25">
      <c r="A36">
        <v>28</v>
      </c>
      <c r="B36">
        <v>768248</v>
      </c>
      <c r="C36" t="s">
        <v>181</v>
      </c>
      <c r="D36" t="s">
        <v>152</v>
      </c>
      <c r="E36" t="s">
        <v>151</v>
      </c>
      <c r="F36" t="s">
        <v>154</v>
      </c>
      <c r="G36" t="s">
        <v>154</v>
      </c>
      <c r="H36" t="s">
        <v>117</v>
      </c>
      <c r="I36" t="s">
        <v>145</v>
      </c>
      <c r="J36" t="s">
        <v>155</v>
      </c>
      <c r="K36">
        <v>49005</v>
      </c>
      <c r="L36" t="s">
        <v>91</v>
      </c>
      <c r="M36" t="s">
        <v>91</v>
      </c>
    </row>
    <row r="37" spans="1:13" x14ac:dyDescent="0.25">
      <c r="A37">
        <v>29</v>
      </c>
      <c r="B37">
        <v>768249</v>
      </c>
      <c r="C37" t="s">
        <v>183</v>
      </c>
      <c r="D37" t="s">
        <v>152</v>
      </c>
      <c r="E37" t="s">
        <v>151</v>
      </c>
      <c r="F37" t="s">
        <v>154</v>
      </c>
      <c r="G37" t="s">
        <v>154</v>
      </c>
      <c r="H37" t="s">
        <v>117</v>
      </c>
      <c r="I37" t="s">
        <v>145</v>
      </c>
      <c r="J37" t="s">
        <v>155</v>
      </c>
      <c r="K37">
        <v>49006</v>
      </c>
      <c r="L37" t="s">
        <v>91</v>
      </c>
      <c r="M37" t="s">
        <v>91</v>
      </c>
    </row>
    <row r="38" spans="1:13" x14ac:dyDescent="0.25">
      <c r="A38">
        <v>30</v>
      </c>
      <c r="B38">
        <v>768250</v>
      </c>
      <c r="C38" t="s">
        <v>184</v>
      </c>
      <c r="D38" t="s">
        <v>152</v>
      </c>
      <c r="E38" t="s">
        <v>151</v>
      </c>
      <c r="F38" t="s">
        <v>154</v>
      </c>
      <c r="G38" t="s">
        <v>154</v>
      </c>
      <c r="H38" t="s">
        <v>117</v>
      </c>
      <c r="I38" t="s">
        <v>145</v>
      </c>
      <c r="J38" t="s">
        <v>155</v>
      </c>
      <c r="K38">
        <v>49007</v>
      </c>
      <c r="L38" t="s">
        <v>91</v>
      </c>
      <c r="M38" t="s">
        <v>91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3"/>
  <sheetViews>
    <sheetView topLeftCell="A25" workbookViewId="0">
      <selection activeCell="B41" sqref="B41"/>
    </sheetView>
  </sheetViews>
  <sheetFormatPr baseColWidth="10" defaultRowHeight="15" x14ac:dyDescent="0.25"/>
  <cols>
    <col min="2" max="2" width="12" customWidth="1"/>
    <col min="3" max="3" width="9.42578125" customWidth="1"/>
    <col min="4" max="4" width="14.28515625" customWidth="1"/>
    <col min="5" max="5" width="27.42578125" customWidth="1"/>
    <col min="6" max="6" width="35.140625" customWidth="1"/>
    <col min="7" max="7" width="10.85546875" customWidth="1"/>
    <col min="8" max="8" width="14.42578125" customWidth="1"/>
    <col min="9" max="9" width="5.42578125" customWidth="1"/>
    <col min="10" max="10" width="8" style="1" customWidth="1"/>
    <col min="11" max="11" width="9.42578125" customWidth="1"/>
    <col min="12" max="12" width="10" customWidth="1"/>
    <col min="13" max="13" width="14.5703125" style="23" customWidth="1"/>
    <col min="14" max="14" width="9" style="30" customWidth="1"/>
    <col min="15" max="16" width="6.140625" customWidth="1"/>
    <col min="17" max="19" width="9.140625" customWidth="1"/>
  </cols>
  <sheetData>
    <row r="1" spans="1:28" ht="15" customHeight="1" thickBot="1" x14ac:dyDescent="0.3"/>
    <row r="2" spans="1:28" ht="27.75" customHeight="1" thickBot="1" x14ac:dyDescent="0.45">
      <c r="B2" s="64" t="s">
        <v>0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6"/>
      <c r="R2" s="40"/>
      <c r="S2" s="40"/>
    </row>
    <row r="3" spans="1:28" ht="20.100000000000001" customHeight="1" thickTop="1" thickBot="1" x14ac:dyDescent="0.3">
      <c r="A3" t="s">
        <v>129</v>
      </c>
      <c r="B3" s="2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4" t="s">
        <v>9</v>
      </c>
      <c r="K3" s="5" t="s">
        <v>10</v>
      </c>
      <c r="L3" s="5" t="s">
        <v>11</v>
      </c>
      <c r="M3" s="24" t="s">
        <v>12</v>
      </c>
      <c r="N3" s="31" t="s">
        <v>13</v>
      </c>
      <c r="O3" s="5" t="s">
        <v>14</v>
      </c>
      <c r="P3" s="5" t="s">
        <v>15</v>
      </c>
      <c r="Q3" s="6" t="s">
        <v>16</v>
      </c>
      <c r="R3" s="36" t="s">
        <v>122</v>
      </c>
      <c r="S3" s="36" t="s">
        <v>123</v>
      </c>
      <c r="T3" s="42" t="s">
        <v>124</v>
      </c>
      <c r="U3" s="42" t="s">
        <v>125</v>
      </c>
      <c r="V3" s="42" t="s">
        <v>126</v>
      </c>
      <c r="W3" s="36" t="s">
        <v>118</v>
      </c>
      <c r="X3" s="37" t="s">
        <v>119</v>
      </c>
      <c r="Y3" s="37" t="s">
        <v>121</v>
      </c>
      <c r="Z3" s="37" t="s">
        <v>127</v>
      </c>
      <c r="AA3" s="37" t="s">
        <v>128</v>
      </c>
      <c r="AB3" s="37" t="s">
        <v>131</v>
      </c>
    </row>
    <row r="4" spans="1:28" s="8" customFormat="1" ht="20.100000000000001" customHeight="1" x14ac:dyDescent="0.2">
      <c r="A4" s="8">
        <v>805</v>
      </c>
      <c r="B4" s="7">
        <v>1</v>
      </c>
      <c r="C4" s="11" t="s">
        <v>186</v>
      </c>
      <c r="D4" s="59" t="s">
        <v>187</v>
      </c>
      <c r="E4" s="50" t="s">
        <v>188</v>
      </c>
      <c r="F4" s="50" t="s">
        <v>189</v>
      </c>
      <c r="G4" s="60" t="s">
        <v>18</v>
      </c>
      <c r="H4" s="50" t="s">
        <v>238</v>
      </c>
      <c r="I4" s="52">
        <f>[1]matriz!$B$6</f>
        <v>78</v>
      </c>
      <c r="J4" s="61" t="s">
        <v>191</v>
      </c>
      <c r="K4" s="53" t="s">
        <v>192</v>
      </c>
      <c r="L4" s="52" t="str">
        <f>[1]matriz!$B$9</f>
        <v>AHORRO</v>
      </c>
      <c r="M4" s="52">
        <v>5782675</v>
      </c>
      <c r="N4" s="62">
        <v>5</v>
      </c>
      <c r="O4" s="55">
        <v>2</v>
      </c>
      <c r="P4" s="56" t="s">
        <v>17</v>
      </c>
      <c r="Q4" s="56" t="s">
        <v>17</v>
      </c>
      <c r="R4" s="52" t="s">
        <v>187</v>
      </c>
      <c r="S4" s="52" t="str">
        <f>[1]matriz!$B$13</f>
        <v>ALE RACHID</v>
      </c>
      <c r="T4" s="63">
        <f>[1]matriz!$B$14</f>
        <v>1561511</v>
      </c>
      <c r="U4" s="52" t="str">
        <f>[1]matriz!$B$15</f>
        <v>GENERAL SANTOS 588</v>
      </c>
      <c r="V4" s="52" t="str">
        <f>[1]matriz!$B$16</f>
        <v>09747230469</v>
      </c>
      <c r="W4" s="57">
        <v>0</v>
      </c>
      <c r="X4" s="57">
        <v>1</v>
      </c>
      <c r="Y4" s="11">
        <f>[1]matriz!$B$3</f>
        <v>1113</v>
      </c>
      <c r="Z4" s="11">
        <f>[1]matriz!$B$4</f>
        <v>16</v>
      </c>
      <c r="AA4" s="11">
        <f>[1]matriz!$B$5</f>
        <v>1</v>
      </c>
      <c r="AB4" s="58" t="str">
        <f>[1]matriz!$B$17</f>
        <v>info@metrepay.com</v>
      </c>
    </row>
    <row r="5" spans="1:28" s="8" customFormat="1" ht="20.100000000000001" customHeight="1" x14ac:dyDescent="0.2">
      <c r="A5" s="8">
        <v>805</v>
      </c>
      <c r="B5" s="9">
        <v>2</v>
      </c>
      <c r="C5" s="11" t="s">
        <v>186</v>
      </c>
      <c r="D5" s="59" t="s">
        <v>187</v>
      </c>
      <c r="E5" s="50" t="s">
        <v>196</v>
      </c>
      <c r="F5" s="60" t="s">
        <v>189</v>
      </c>
      <c r="G5" s="50" t="s">
        <v>18</v>
      </c>
      <c r="H5" s="50" t="s">
        <v>238</v>
      </c>
      <c r="I5" s="61">
        <v>78</v>
      </c>
      <c r="J5" s="61" t="s">
        <v>191</v>
      </c>
      <c r="K5" s="53" t="s">
        <v>192</v>
      </c>
      <c r="L5" s="52" t="str">
        <f>[1]matriz!$B$9</f>
        <v>AHORRO</v>
      </c>
      <c r="M5" s="52">
        <v>5782675</v>
      </c>
      <c r="N5" s="62">
        <v>5</v>
      </c>
      <c r="O5" s="56">
        <v>2</v>
      </c>
      <c r="P5" s="56" t="s">
        <v>17</v>
      </c>
      <c r="Q5" s="56" t="s">
        <v>17</v>
      </c>
      <c r="R5" s="52" t="s">
        <v>187</v>
      </c>
      <c r="S5" s="52" t="str">
        <f>[1]matriz!$B$13</f>
        <v>ALE RACHID</v>
      </c>
      <c r="T5" s="11">
        <f>[1]matriz!$B$14</f>
        <v>1561511</v>
      </c>
      <c r="U5" s="52" t="str">
        <f>[1]matriz!$B$15</f>
        <v>GENERAL SANTOS 588</v>
      </c>
      <c r="V5" s="59" t="str">
        <f>[1]matriz!$B$16</f>
        <v>09747230469</v>
      </c>
      <c r="W5" s="57">
        <v>0</v>
      </c>
      <c r="X5" s="57">
        <v>1</v>
      </c>
      <c r="Y5" s="11">
        <f>[1]matriz!$B$3</f>
        <v>1113</v>
      </c>
      <c r="Z5" s="11">
        <f>[1]matriz!$B$4</f>
        <v>16</v>
      </c>
      <c r="AA5" s="11">
        <f>[1]matriz!$B$5</f>
        <v>1</v>
      </c>
      <c r="AB5" s="49" t="str">
        <f>[1]matriz!$B$17</f>
        <v>info@metrepay.com</v>
      </c>
    </row>
    <row r="6" spans="1:28" s="8" customFormat="1" ht="20.100000000000001" customHeight="1" x14ac:dyDescent="0.2">
      <c r="A6" s="8">
        <v>805</v>
      </c>
      <c r="B6" s="7">
        <v>3</v>
      </c>
      <c r="C6" s="11" t="s">
        <v>186</v>
      </c>
      <c r="D6" s="59" t="s">
        <v>187</v>
      </c>
      <c r="E6" s="50" t="s">
        <v>197</v>
      </c>
      <c r="F6" s="60" t="s">
        <v>189</v>
      </c>
      <c r="G6" s="50" t="s">
        <v>18</v>
      </c>
      <c r="H6" s="50" t="s">
        <v>238</v>
      </c>
      <c r="I6" s="61">
        <v>78</v>
      </c>
      <c r="J6" s="61" t="s">
        <v>191</v>
      </c>
      <c r="K6" s="53" t="s">
        <v>192</v>
      </c>
      <c r="L6" s="52" t="str">
        <f>[1]matriz!$B$9</f>
        <v>AHORRO</v>
      </c>
      <c r="M6" s="52">
        <v>5782675</v>
      </c>
      <c r="N6" s="62">
        <v>5</v>
      </c>
      <c r="O6" s="56">
        <v>2</v>
      </c>
      <c r="P6" s="56" t="s">
        <v>17</v>
      </c>
      <c r="Q6" s="56" t="s">
        <v>17</v>
      </c>
      <c r="R6" s="52" t="s">
        <v>187</v>
      </c>
      <c r="S6" s="52" t="str">
        <f>[1]matriz!$B$13</f>
        <v>ALE RACHID</v>
      </c>
      <c r="T6" s="11">
        <f>[1]matriz!$B$14</f>
        <v>1561511</v>
      </c>
      <c r="U6" s="52" t="str">
        <f>[1]matriz!$B$15</f>
        <v>GENERAL SANTOS 588</v>
      </c>
      <c r="V6" s="59" t="str">
        <f>[1]matriz!$B$16</f>
        <v>09747230469</v>
      </c>
      <c r="W6" s="57">
        <v>0</v>
      </c>
      <c r="X6" s="57">
        <v>1</v>
      </c>
      <c r="Y6" s="11">
        <f>[1]matriz!$B$3</f>
        <v>1113</v>
      </c>
      <c r="Z6" s="11">
        <f>[1]matriz!$B$4</f>
        <v>16</v>
      </c>
      <c r="AA6" s="11">
        <f>[1]matriz!$B$5</f>
        <v>1</v>
      </c>
      <c r="AB6" s="49" t="str">
        <f>[1]matriz!$B$17</f>
        <v>info@metrepay.com</v>
      </c>
    </row>
    <row r="7" spans="1:28" s="8" customFormat="1" ht="20.100000000000001" customHeight="1" x14ac:dyDescent="0.2">
      <c r="A7" s="8">
        <v>805</v>
      </c>
      <c r="B7" s="9">
        <v>4</v>
      </c>
      <c r="C7" s="11" t="s">
        <v>186</v>
      </c>
      <c r="D7" s="59" t="s">
        <v>187</v>
      </c>
      <c r="E7" s="50" t="s">
        <v>198</v>
      </c>
      <c r="F7" s="60" t="s">
        <v>189</v>
      </c>
      <c r="G7" s="50" t="s">
        <v>18</v>
      </c>
      <c r="H7" s="50" t="s">
        <v>238</v>
      </c>
      <c r="I7" s="61">
        <v>78</v>
      </c>
      <c r="J7" s="61" t="s">
        <v>191</v>
      </c>
      <c r="K7" s="53" t="s">
        <v>192</v>
      </c>
      <c r="L7" s="52" t="str">
        <f>[1]matriz!$B$9</f>
        <v>AHORRO</v>
      </c>
      <c r="M7" s="52">
        <v>5782675</v>
      </c>
      <c r="N7" s="62">
        <v>5</v>
      </c>
      <c r="O7" s="56">
        <v>2</v>
      </c>
      <c r="P7" s="56" t="s">
        <v>17</v>
      </c>
      <c r="Q7" s="56" t="s">
        <v>17</v>
      </c>
      <c r="R7" s="52" t="s">
        <v>187</v>
      </c>
      <c r="S7" s="52" t="str">
        <f>[1]matriz!$B$13</f>
        <v>ALE RACHID</v>
      </c>
      <c r="T7" s="11">
        <f>[1]matriz!$B$14</f>
        <v>1561511</v>
      </c>
      <c r="U7" s="52" t="str">
        <f>[1]matriz!$B$15</f>
        <v>GENERAL SANTOS 588</v>
      </c>
      <c r="V7" s="59" t="str">
        <f>[1]matriz!$B$16</f>
        <v>09747230469</v>
      </c>
      <c r="W7" s="57">
        <v>0</v>
      </c>
      <c r="X7" s="57">
        <v>1</v>
      </c>
      <c r="Y7" s="11">
        <f>[1]matriz!$B$3</f>
        <v>1113</v>
      </c>
      <c r="Z7" s="11">
        <f>[1]matriz!$B$4</f>
        <v>16</v>
      </c>
      <c r="AA7" s="11">
        <f>[1]matriz!$B$5</f>
        <v>1</v>
      </c>
      <c r="AB7" s="49" t="str">
        <f>[1]matriz!$B$17</f>
        <v>info@metrepay.com</v>
      </c>
    </row>
    <row r="8" spans="1:28" s="8" customFormat="1" ht="20.100000000000001" customHeight="1" x14ac:dyDescent="0.2">
      <c r="A8" s="8">
        <v>805</v>
      </c>
      <c r="B8" s="7">
        <v>5</v>
      </c>
      <c r="C8" s="11" t="s">
        <v>186</v>
      </c>
      <c r="D8" s="59" t="s">
        <v>187</v>
      </c>
      <c r="E8" s="50" t="s">
        <v>199</v>
      </c>
      <c r="F8" s="60" t="s">
        <v>189</v>
      </c>
      <c r="G8" s="50" t="s">
        <v>18</v>
      </c>
      <c r="H8" s="50" t="s">
        <v>238</v>
      </c>
      <c r="I8" s="61">
        <v>78</v>
      </c>
      <c r="J8" s="61" t="s">
        <v>191</v>
      </c>
      <c r="K8" s="53" t="s">
        <v>192</v>
      </c>
      <c r="L8" s="52" t="str">
        <f>[1]matriz!$B$9</f>
        <v>AHORRO</v>
      </c>
      <c r="M8" s="52">
        <v>5782675</v>
      </c>
      <c r="N8" s="62">
        <v>5</v>
      </c>
      <c r="O8" s="56">
        <v>2</v>
      </c>
      <c r="P8" s="56" t="s">
        <v>17</v>
      </c>
      <c r="Q8" s="56" t="s">
        <v>17</v>
      </c>
      <c r="R8" s="52" t="s">
        <v>187</v>
      </c>
      <c r="S8" s="52" t="str">
        <f>[1]matriz!$B$13</f>
        <v>ALE RACHID</v>
      </c>
      <c r="T8" s="11">
        <f>[1]matriz!$B$14</f>
        <v>1561511</v>
      </c>
      <c r="U8" s="52" t="str">
        <f>[1]matriz!$B$15</f>
        <v>GENERAL SANTOS 588</v>
      </c>
      <c r="V8" s="59" t="str">
        <f>[1]matriz!$B$16</f>
        <v>09747230469</v>
      </c>
      <c r="W8" s="57">
        <v>0</v>
      </c>
      <c r="X8" s="57">
        <v>1</v>
      </c>
      <c r="Y8" s="11">
        <f>[1]matriz!$B$3</f>
        <v>1113</v>
      </c>
      <c r="Z8" s="11">
        <f>[1]matriz!$B$4</f>
        <v>16</v>
      </c>
      <c r="AA8" s="11">
        <f>[1]matriz!$B$5</f>
        <v>1</v>
      </c>
      <c r="AB8" s="49" t="str">
        <f>[1]matriz!$B$17</f>
        <v>info@metrepay.com</v>
      </c>
    </row>
    <row r="9" spans="1:28" s="8" customFormat="1" ht="20.100000000000001" customHeight="1" x14ac:dyDescent="0.2">
      <c r="A9" s="8">
        <v>805</v>
      </c>
      <c r="B9" s="9">
        <v>6</v>
      </c>
      <c r="C9" s="11" t="s">
        <v>186</v>
      </c>
      <c r="D9" s="59" t="s">
        <v>187</v>
      </c>
      <c r="E9" s="50" t="s">
        <v>200</v>
      </c>
      <c r="F9" s="60" t="s">
        <v>201</v>
      </c>
      <c r="G9" s="50" t="s">
        <v>18</v>
      </c>
      <c r="H9" s="50" t="s">
        <v>238</v>
      </c>
      <c r="I9" s="61">
        <v>78</v>
      </c>
      <c r="J9" s="61" t="s">
        <v>191</v>
      </c>
      <c r="K9" s="53" t="s">
        <v>192</v>
      </c>
      <c r="L9" s="52" t="str">
        <f>[1]matriz!$B$9</f>
        <v>AHORRO</v>
      </c>
      <c r="M9" s="52">
        <v>5782675</v>
      </c>
      <c r="N9" s="62">
        <v>5</v>
      </c>
      <c r="O9" s="56">
        <v>2</v>
      </c>
      <c r="P9" s="56" t="s">
        <v>17</v>
      </c>
      <c r="Q9" s="56" t="s">
        <v>17</v>
      </c>
      <c r="R9" s="52" t="s">
        <v>187</v>
      </c>
      <c r="S9" s="52" t="str">
        <f>[1]matriz!$B$13</f>
        <v>ALE RACHID</v>
      </c>
      <c r="T9" s="11">
        <f>[1]matriz!$B$14</f>
        <v>1561511</v>
      </c>
      <c r="U9" s="52" t="str">
        <f>[1]matriz!$B$15</f>
        <v>GENERAL SANTOS 588</v>
      </c>
      <c r="V9" s="59" t="str">
        <f>[1]matriz!$B$16</f>
        <v>09747230469</v>
      </c>
      <c r="W9" s="57">
        <v>0</v>
      </c>
      <c r="X9" s="57">
        <v>1</v>
      </c>
      <c r="Y9" s="11">
        <f>[1]matriz!$B$3</f>
        <v>1113</v>
      </c>
      <c r="Z9" s="11">
        <f>[1]matriz!$B$4</f>
        <v>16</v>
      </c>
      <c r="AA9" s="11">
        <f>[1]matriz!$B$5</f>
        <v>1</v>
      </c>
      <c r="AB9" s="49" t="str">
        <f>[1]matriz!$B$17</f>
        <v>info@metrepay.com</v>
      </c>
    </row>
    <row r="10" spans="1:28" s="8" customFormat="1" ht="20.100000000000001" customHeight="1" x14ac:dyDescent="0.2">
      <c r="A10" s="8">
        <v>805</v>
      </c>
      <c r="B10" s="7">
        <v>7</v>
      </c>
      <c r="C10" s="11" t="s">
        <v>186</v>
      </c>
      <c r="D10" s="59" t="s">
        <v>187</v>
      </c>
      <c r="E10" s="50" t="s">
        <v>202</v>
      </c>
      <c r="F10" s="60" t="s">
        <v>201</v>
      </c>
      <c r="G10" s="50" t="s">
        <v>18</v>
      </c>
      <c r="H10" s="50" t="s">
        <v>238</v>
      </c>
      <c r="I10" s="61">
        <v>78</v>
      </c>
      <c r="J10" s="61" t="s">
        <v>191</v>
      </c>
      <c r="K10" s="53" t="s">
        <v>192</v>
      </c>
      <c r="L10" s="52" t="str">
        <f>[1]matriz!$B$9</f>
        <v>AHORRO</v>
      </c>
      <c r="M10" s="52">
        <v>5782675</v>
      </c>
      <c r="N10" s="62">
        <v>5</v>
      </c>
      <c r="O10" s="56">
        <v>2</v>
      </c>
      <c r="P10" s="56" t="s">
        <v>17</v>
      </c>
      <c r="Q10" s="56" t="s">
        <v>17</v>
      </c>
      <c r="R10" s="52" t="s">
        <v>187</v>
      </c>
      <c r="S10" s="52" t="str">
        <f>[1]matriz!$B$13</f>
        <v>ALE RACHID</v>
      </c>
      <c r="T10" s="11">
        <f>[1]matriz!$B$14</f>
        <v>1561511</v>
      </c>
      <c r="U10" s="52" t="str">
        <f>[1]matriz!$B$15</f>
        <v>GENERAL SANTOS 588</v>
      </c>
      <c r="V10" s="59" t="str">
        <f>[1]matriz!$B$16</f>
        <v>09747230469</v>
      </c>
      <c r="W10" s="57">
        <v>0</v>
      </c>
      <c r="X10" s="57">
        <v>1</v>
      </c>
      <c r="Y10" s="11">
        <f>[1]matriz!$B$3</f>
        <v>1113</v>
      </c>
      <c r="Z10" s="11">
        <f>[1]matriz!$B$4</f>
        <v>16</v>
      </c>
      <c r="AA10" s="11">
        <f>[1]matriz!$B$5</f>
        <v>1</v>
      </c>
      <c r="AB10" s="49" t="str">
        <f>[1]matriz!$B$17</f>
        <v>info@metrepay.com</v>
      </c>
    </row>
    <row r="11" spans="1:28" s="8" customFormat="1" ht="20.100000000000001" customHeight="1" x14ac:dyDescent="0.2">
      <c r="A11" s="8">
        <v>805</v>
      </c>
      <c r="B11" s="9">
        <v>8</v>
      </c>
      <c r="C11" s="11" t="s">
        <v>186</v>
      </c>
      <c r="D11" s="59" t="s">
        <v>187</v>
      </c>
      <c r="E11" s="50" t="s">
        <v>203</v>
      </c>
      <c r="F11" s="60" t="s">
        <v>189</v>
      </c>
      <c r="G11" s="50" t="s">
        <v>18</v>
      </c>
      <c r="H11" s="50" t="s">
        <v>238</v>
      </c>
      <c r="I11" s="61">
        <v>78</v>
      </c>
      <c r="J11" s="61" t="s">
        <v>191</v>
      </c>
      <c r="K11" s="53" t="s">
        <v>192</v>
      </c>
      <c r="L11" s="52" t="str">
        <f>[1]matriz!$B$9</f>
        <v>AHORRO</v>
      </c>
      <c r="M11" s="52">
        <v>5782675</v>
      </c>
      <c r="N11" s="62">
        <v>5</v>
      </c>
      <c r="O11" s="56">
        <v>2</v>
      </c>
      <c r="P11" s="56" t="s">
        <v>17</v>
      </c>
      <c r="Q11" s="56" t="s">
        <v>17</v>
      </c>
      <c r="R11" s="52" t="s">
        <v>187</v>
      </c>
      <c r="S11" s="52" t="str">
        <f>[1]matriz!$B$13</f>
        <v>ALE RACHID</v>
      </c>
      <c r="T11" s="11">
        <f>[1]matriz!$B$14</f>
        <v>1561511</v>
      </c>
      <c r="U11" s="52" t="str">
        <f>[1]matriz!$B$15</f>
        <v>GENERAL SANTOS 588</v>
      </c>
      <c r="V11" s="59" t="str">
        <f>[1]matriz!$B$16</f>
        <v>09747230469</v>
      </c>
      <c r="W11" s="57">
        <v>0</v>
      </c>
      <c r="X11" s="57">
        <v>1</v>
      </c>
      <c r="Y11" s="11">
        <f>[1]matriz!$B$3</f>
        <v>1113</v>
      </c>
      <c r="Z11" s="11">
        <f>[1]matriz!$B$4</f>
        <v>16</v>
      </c>
      <c r="AA11" s="11">
        <f>[1]matriz!$B$5</f>
        <v>1</v>
      </c>
      <c r="AB11" s="49" t="str">
        <f>[1]matriz!$B$17</f>
        <v>info@metrepay.com</v>
      </c>
    </row>
    <row r="12" spans="1:28" s="8" customFormat="1" ht="20.100000000000001" customHeight="1" x14ac:dyDescent="0.2">
      <c r="A12" s="8">
        <v>805</v>
      </c>
      <c r="B12" s="7">
        <v>9</v>
      </c>
      <c r="C12" s="11" t="s">
        <v>186</v>
      </c>
      <c r="D12" s="59" t="s">
        <v>187</v>
      </c>
      <c r="E12" s="50" t="s">
        <v>204</v>
      </c>
      <c r="F12" s="60" t="s">
        <v>205</v>
      </c>
      <c r="G12" s="50" t="s">
        <v>18</v>
      </c>
      <c r="H12" s="50" t="s">
        <v>238</v>
      </c>
      <c r="I12" s="61">
        <v>78</v>
      </c>
      <c r="J12" s="61" t="s">
        <v>191</v>
      </c>
      <c r="K12" s="53" t="s">
        <v>192</v>
      </c>
      <c r="L12" s="52" t="str">
        <f>[1]matriz!$B$9</f>
        <v>AHORRO</v>
      </c>
      <c r="M12" s="52">
        <v>5782675</v>
      </c>
      <c r="N12" s="62">
        <v>5</v>
      </c>
      <c r="O12" s="56">
        <v>2</v>
      </c>
      <c r="P12" s="56" t="s">
        <v>17</v>
      </c>
      <c r="Q12" s="56" t="s">
        <v>17</v>
      </c>
      <c r="R12" s="52" t="s">
        <v>187</v>
      </c>
      <c r="S12" s="52" t="str">
        <f>[1]matriz!$B$13</f>
        <v>ALE RACHID</v>
      </c>
      <c r="T12" s="11">
        <f>[1]matriz!$B$14</f>
        <v>1561511</v>
      </c>
      <c r="U12" s="52" t="str">
        <f>[1]matriz!$B$15</f>
        <v>GENERAL SANTOS 588</v>
      </c>
      <c r="V12" s="59" t="str">
        <f>[1]matriz!$B$16</f>
        <v>09747230469</v>
      </c>
      <c r="W12" s="57">
        <v>0</v>
      </c>
      <c r="X12" s="57">
        <v>1</v>
      </c>
      <c r="Y12" s="11">
        <f>[1]matriz!$B$3</f>
        <v>1113</v>
      </c>
      <c r="Z12" s="11">
        <f>[1]matriz!$B$4</f>
        <v>16</v>
      </c>
      <c r="AA12" s="11">
        <f>[1]matriz!$B$5</f>
        <v>1</v>
      </c>
      <c r="AB12" s="49" t="str">
        <f>[1]matriz!$B$17</f>
        <v>info@metrepay.com</v>
      </c>
    </row>
    <row r="13" spans="1:28" s="8" customFormat="1" ht="20.100000000000001" customHeight="1" x14ac:dyDescent="0.2">
      <c r="A13" s="8">
        <v>805</v>
      </c>
      <c r="B13" s="9">
        <v>10</v>
      </c>
      <c r="C13" s="11" t="s">
        <v>186</v>
      </c>
      <c r="D13" s="59" t="s">
        <v>187</v>
      </c>
      <c r="E13" s="50" t="s">
        <v>206</v>
      </c>
      <c r="F13" s="60" t="s">
        <v>201</v>
      </c>
      <c r="G13" s="50" t="s">
        <v>18</v>
      </c>
      <c r="H13" s="50" t="s">
        <v>238</v>
      </c>
      <c r="I13" s="61">
        <v>78</v>
      </c>
      <c r="J13" s="61" t="s">
        <v>191</v>
      </c>
      <c r="K13" s="53" t="s">
        <v>192</v>
      </c>
      <c r="L13" s="52" t="str">
        <f>[1]matriz!$B$9</f>
        <v>AHORRO</v>
      </c>
      <c r="M13" s="52">
        <v>5782675</v>
      </c>
      <c r="N13" s="62">
        <v>5</v>
      </c>
      <c r="O13" s="56">
        <v>2</v>
      </c>
      <c r="P13" s="56" t="s">
        <v>17</v>
      </c>
      <c r="Q13" s="56" t="s">
        <v>17</v>
      </c>
      <c r="R13" s="52" t="s">
        <v>187</v>
      </c>
      <c r="S13" s="52" t="str">
        <f>[1]matriz!$B$13</f>
        <v>ALE RACHID</v>
      </c>
      <c r="T13" s="11">
        <f>[1]matriz!$B$14</f>
        <v>1561511</v>
      </c>
      <c r="U13" s="52" t="str">
        <f>[1]matriz!$B$15</f>
        <v>GENERAL SANTOS 588</v>
      </c>
      <c r="V13" s="59" t="str">
        <f>[1]matriz!$B$16</f>
        <v>09747230469</v>
      </c>
      <c r="W13" s="57">
        <v>0</v>
      </c>
      <c r="X13" s="57">
        <v>1</v>
      </c>
      <c r="Y13" s="11">
        <f>[1]matriz!$B$3</f>
        <v>1113</v>
      </c>
      <c r="Z13" s="11">
        <f>[1]matriz!$B$4</f>
        <v>16</v>
      </c>
      <c r="AA13" s="11">
        <f>[1]matriz!$B$5</f>
        <v>1</v>
      </c>
      <c r="AB13" s="49" t="str">
        <f>[1]matriz!$B$17</f>
        <v>info@metrepay.com</v>
      </c>
    </row>
    <row r="14" spans="1:28" s="8" customFormat="1" ht="20.100000000000001" customHeight="1" x14ac:dyDescent="0.2">
      <c r="A14" s="8">
        <v>805</v>
      </c>
      <c r="B14" s="7">
        <v>11</v>
      </c>
      <c r="C14" s="11" t="s">
        <v>186</v>
      </c>
      <c r="D14" s="59" t="s">
        <v>187</v>
      </c>
      <c r="E14" s="50" t="s">
        <v>207</v>
      </c>
      <c r="F14" s="60" t="s">
        <v>205</v>
      </c>
      <c r="G14" s="50" t="s">
        <v>18</v>
      </c>
      <c r="H14" s="50" t="s">
        <v>238</v>
      </c>
      <c r="I14" s="61">
        <v>78</v>
      </c>
      <c r="J14" s="61" t="s">
        <v>191</v>
      </c>
      <c r="K14" s="53" t="s">
        <v>192</v>
      </c>
      <c r="L14" s="52" t="str">
        <f>[1]matriz!$B$9</f>
        <v>AHORRO</v>
      </c>
      <c r="M14" s="52">
        <v>5782675</v>
      </c>
      <c r="N14" s="62">
        <v>5</v>
      </c>
      <c r="O14" s="56">
        <v>2</v>
      </c>
      <c r="P14" s="56" t="s">
        <v>17</v>
      </c>
      <c r="Q14" s="56" t="s">
        <v>17</v>
      </c>
      <c r="R14" s="52" t="s">
        <v>187</v>
      </c>
      <c r="S14" s="52" t="str">
        <f>[1]matriz!$B$13</f>
        <v>ALE RACHID</v>
      </c>
      <c r="T14" s="11">
        <f>[1]matriz!$B$14</f>
        <v>1561511</v>
      </c>
      <c r="U14" s="52" t="str">
        <f>[1]matriz!$B$15</f>
        <v>GENERAL SANTOS 588</v>
      </c>
      <c r="V14" s="59" t="str">
        <f>[1]matriz!$B$16</f>
        <v>09747230469</v>
      </c>
      <c r="W14" s="57">
        <v>0</v>
      </c>
      <c r="X14" s="57">
        <v>1</v>
      </c>
      <c r="Y14" s="11">
        <f>[1]matriz!$B$3</f>
        <v>1113</v>
      </c>
      <c r="Z14" s="11">
        <f>[1]matriz!$B$4</f>
        <v>16</v>
      </c>
      <c r="AA14" s="11">
        <f>[1]matriz!$B$5</f>
        <v>1</v>
      </c>
      <c r="AB14" s="49" t="str">
        <f>[1]matriz!$B$17</f>
        <v>info@metrepay.com</v>
      </c>
    </row>
    <row r="15" spans="1:28" s="8" customFormat="1" ht="20.100000000000001" customHeight="1" x14ac:dyDescent="0.2">
      <c r="A15" s="8">
        <v>805</v>
      </c>
      <c r="B15" s="9">
        <v>12</v>
      </c>
      <c r="C15" s="11" t="s">
        <v>186</v>
      </c>
      <c r="D15" s="59" t="s">
        <v>187</v>
      </c>
      <c r="E15" s="50" t="s">
        <v>208</v>
      </c>
      <c r="F15" s="60" t="s">
        <v>189</v>
      </c>
      <c r="G15" s="50" t="s">
        <v>18</v>
      </c>
      <c r="H15" s="50" t="s">
        <v>238</v>
      </c>
      <c r="I15" s="61">
        <v>78</v>
      </c>
      <c r="J15" s="61" t="s">
        <v>191</v>
      </c>
      <c r="K15" s="53" t="s">
        <v>192</v>
      </c>
      <c r="L15" s="52" t="str">
        <f>[1]matriz!$B$9</f>
        <v>AHORRO</v>
      </c>
      <c r="M15" s="52">
        <v>5782675</v>
      </c>
      <c r="N15" s="62">
        <v>5</v>
      </c>
      <c r="O15" s="56">
        <v>2</v>
      </c>
      <c r="P15" s="56" t="s">
        <v>17</v>
      </c>
      <c r="Q15" s="56" t="s">
        <v>17</v>
      </c>
      <c r="R15" s="52" t="s">
        <v>187</v>
      </c>
      <c r="S15" s="52" t="str">
        <f>[1]matriz!$B$13</f>
        <v>ALE RACHID</v>
      </c>
      <c r="T15" s="11">
        <f>[1]matriz!$B$14</f>
        <v>1561511</v>
      </c>
      <c r="U15" s="52" t="str">
        <f>[1]matriz!$B$15</f>
        <v>GENERAL SANTOS 588</v>
      </c>
      <c r="V15" s="59" t="str">
        <f>[1]matriz!$B$16</f>
        <v>09747230469</v>
      </c>
      <c r="W15" s="57">
        <v>0</v>
      </c>
      <c r="X15" s="57">
        <v>1</v>
      </c>
      <c r="Y15" s="11">
        <f>[1]matriz!$B$3</f>
        <v>1113</v>
      </c>
      <c r="Z15" s="11">
        <f>[1]matriz!$B$4</f>
        <v>16</v>
      </c>
      <c r="AA15" s="11">
        <f>[1]matriz!$B$5</f>
        <v>1</v>
      </c>
      <c r="AB15" s="49" t="str">
        <f>[1]matriz!$B$17</f>
        <v>info@metrepay.com</v>
      </c>
    </row>
    <row r="16" spans="1:28" s="8" customFormat="1" ht="20.100000000000001" customHeight="1" x14ac:dyDescent="0.2">
      <c r="A16" s="8">
        <v>805</v>
      </c>
      <c r="B16" s="7">
        <v>13</v>
      </c>
      <c r="C16" s="11" t="s">
        <v>186</v>
      </c>
      <c r="D16" s="59" t="s">
        <v>187</v>
      </c>
      <c r="E16" s="50" t="s">
        <v>209</v>
      </c>
      <c r="F16" s="60" t="s">
        <v>189</v>
      </c>
      <c r="G16" s="50" t="s">
        <v>18</v>
      </c>
      <c r="H16" s="50" t="s">
        <v>238</v>
      </c>
      <c r="I16" s="61">
        <v>78</v>
      </c>
      <c r="J16" s="61" t="s">
        <v>191</v>
      </c>
      <c r="K16" s="53" t="s">
        <v>192</v>
      </c>
      <c r="L16" s="52" t="str">
        <f>[1]matriz!$B$9</f>
        <v>AHORRO</v>
      </c>
      <c r="M16" s="52">
        <v>5782675</v>
      </c>
      <c r="N16" s="62">
        <v>5</v>
      </c>
      <c r="O16" s="56">
        <v>2</v>
      </c>
      <c r="P16" s="56" t="s">
        <v>17</v>
      </c>
      <c r="Q16" s="56" t="s">
        <v>17</v>
      </c>
      <c r="R16" s="52" t="s">
        <v>187</v>
      </c>
      <c r="S16" s="52" t="str">
        <f>[1]matriz!$B$13</f>
        <v>ALE RACHID</v>
      </c>
      <c r="T16" s="11">
        <f>[1]matriz!$B$14</f>
        <v>1561511</v>
      </c>
      <c r="U16" s="52" t="str">
        <f>[1]matriz!$B$15</f>
        <v>GENERAL SANTOS 588</v>
      </c>
      <c r="V16" s="59" t="str">
        <f>[1]matriz!$B$16</f>
        <v>09747230469</v>
      </c>
      <c r="W16" s="57">
        <v>0</v>
      </c>
      <c r="X16" s="57">
        <v>1</v>
      </c>
      <c r="Y16" s="11">
        <f>[1]matriz!$B$3</f>
        <v>1113</v>
      </c>
      <c r="Z16" s="11">
        <f>[1]matriz!$B$4</f>
        <v>16</v>
      </c>
      <c r="AA16" s="11">
        <f>[1]matriz!$B$5</f>
        <v>1</v>
      </c>
      <c r="AB16" s="49" t="str">
        <f>[1]matriz!$B$17</f>
        <v>info@metrepay.com</v>
      </c>
    </row>
    <row r="17" spans="1:28" s="8" customFormat="1" ht="20.100000000000001" customHeight="1" x14ac:dyDescent="0.2">
      <c r="A17" s="8">
        <v>805</v>
      </c>
      <c r="B17" s="9">
        <v>14</v>
      </c>
      <c r="C17" s="11" t="s">
        <v>186</v>
      </c>
      <c r="D17" s="59" t="s">
        <v>187</v>
      </c>
      <c r="E17" s="50" t="s">
        <v>210</v>
      </c>
      <c r="F17" s="60" t="s">
        <v>189</v>
      </c>
      <c r="G17" s="50" t="s">
        <v>18</v>
      </c>
      <c r="H17" s="50" t="s">
        <v>238</v>
      </c>
      <c r="I17" s="61">
        <v>78</v>
      </c>
      <c r="J17" s="61" t="s">
        <v>191</v>
      </c>
      <c r="K17" s="53" t="s">
        <v>192</v>
      </c>
      <c r="L17" s="52" t="str">
        <f>[1]matriz!$B$9</f>
        <v>AHORRO</v>
      </c>
      <c r="M17" s="52">
        <v>5782675</v>
      </c>
      <c r="N17" s="62">
        <v>5</v>
      </c>
      <c r="O17" s="56">
        <v>2</v>
      </c>
      <c r="P17" s="56" t="s">
        <v>17</v>
      </c>
      <c r="Q17" s="56" t="s">
        <v>17</v>
      </c>
      <c r="R17" s="52" t="s">
        <v>187</v>
      </c>
      <c r="S17" s="52" t="str">
        <f>[1]matriz!$B$13</f>
        <v>ALE RACHID</v>
      </c>
      <c r="T17" s="11">
        <f>[1]matriz!$B$14</f>
        <v>1561511</v>
      </c>
      <c r="U17" s="52" t="str">
        <f>[1]matriz!$B$15</f>
        <v>GENERAL SANTOS 588</v>
      </c>
      <c r="V17" s="59" t="str">
        <f>[1]matriz!$B$16</f>
        <v>09747230469</v>
      </c>
      <c r="W17" s="57">
        <v>0</v>
      </c>
      <c r="X17" s="57">
        <v>1</v>
      </c>
      <c r="Y17" s="11">
        <f>[1]matriz!$B$3</f>
        <v>1113</v>
      </c>
      <c r="Z17" s="11">
        <f>[1]matriz!$B$4</f>
        <v>16</v>
      </c>
      <c r="AA17" s="11">
        <f>[1]matriz!$B$5</f>
        <v>1</v>
      </c>
      <c r="AB17" s="49" t="str">
        <f>[1]matriz!$B$17</f>
        <v>info@metrepay.com</v>
      </c>
    </row>
    <row r="18" spans="1:28" s="8" customFormat="1" ht="20.100000000000001" customHeight="1" x14ac:dyDescent="0.2">
      <c r="A18" s="8">
        <v>805</v>
      </c>
      <c r="B18" s="7">
        <v>15</v>
      </c>
      <c r="C18" s="11" t="s">
        <v>186</v>
      </c>
      <c r="D18" s="59" t="s">
        <v>187</v>
      </c>
      <c r="E18" s="50" t="s">
        <v>211</v>
      </c>
      <c r="F18" s="60" t="s">
        <v>205</v>
      </c>
      <c r="G18" s="50" t="s">
        <v>18</v>
      </c>
      <c r="H18" s="50" t="s">
        <v>238</v>
      </c>
      <c r="I18" s="61">
        <v>78</v>
      </c>
      <c r="J18" s="61" t="s">
        <v>191</v>
      </c>
      <c r="K18" s="53" t="s">
        <v>192</v>
      </c>
      <c r="L18" s="52" t="str">
        <f>[1]matriz!$B$9</f>
        <v>AHORRO</v>
      </c>
      <c r="M18" s="52">
        <v>5782675</v>
      </c>
      <c r="N18" s="62">
        <v>5</v>
      </c>
      <c r="O18" s="56">
        <v>2</v>
      </c>
      <c r="P18" s="56" t="s">
        <v>17</v>
      </c>
      <c r="Q18" s="56" t="s">
        <v>17</v>
      </c>
      <c r="R18" s="52" t="s">
        <v>187</v>
      </c>
      <c r="S18" s="52" t="str">
        <f>[1]matriz!$B$13</f>
        <v>ALE RACHID</v>
      </c>
      <c r="T18" s="11">
        <f>[1]matriz!$B$14</f>
        <v>1561511</v>
      </c>
      <c r="U18" s="52" t="str">
        <f>[1]matriz!$B$15</f>
        <v>GENERAL SANTOS 588</v>
      </c>
      <c r="V18" s="59" t="str">
        <f>[1]matriz!$B$16</f>
        <v>09747230469</v>
      </c>
      <c r="W18" s="57">
        <v>0</v>
      </c>
      <c r="X18" s="57">
        <v>1</v>
      </c>
      <c r="Y18" s="11">
        <f>[1]matriz!$B$3</f>
        <v>1113</v>
      </c>
      <c r="Z18" s="11">
        <f>[1]matriz!$B$4</f>
        <v>16</v>
      </c>
      <c r="AA18" s="11">
        <f>[1]matriz!$B$5</f>
        <v>1</v>
      </c>
      <c r="AB18" s="49" t="str">
        <f>[1]matriz!$B$17</f>
        <v>info@metrepay.com</v>
      </c>
    </row>
    <row r="19" spans="1:28" s="8" customFormat="1" ht="20.100000000000001" customHeight="1" x14ac:dyDescent="0.2">
      <c r="A19" s="8">
        <v>805</v>
      </c>
      <c r="B19" s="9">
        <v>16</v>
      </c>
      <c r="C19" s="11" t="s">
        <v>186</v>
      </c>
      <c r="D19" s="59" t="s">
        <v>187</v>
      </c>
      <c r="E19" s="50" t="s">
        <v>212</v>
      </c>
      <c r="F19" s="60" t="s">
        <v>201</v>
      </c>
      <c r="G19" s="50" t="s">
        <v>18</v>
      </c>
      <c r="H19" s="50" t="s">
        <v>238</v>
      </c>
      <c r="I19" s="61">
        <v>78</v>
      </c>
      <c r="J19" s="61" t="s">
        <v>191</v>
      </c>
      <c r="K19" s="53" t="s">
        <v>192</v>
      </c>
      <c r="L19" s="52" t="str">
        <f>[1]matriz!$B$9</f>
        <v>AHORRO</v>
      </c>
      <c r="M19" s="52">
        <v>5782675</v>
      </c>
      <c r="N19" s="62">
        <v>5</v>
      </c>
      <c r="O19" s="56">
        <v>2</v>
      </c>
      <c r="P19" s="56" t="s">
        <v>17</v>
      </c>
      <c r="Q19" s="56" t="s">
        <v>17</v>
      </c>
      <c r="R19" s="52" t="s">
        <v>187</v>
      </c>
      <c r="S19" s="52" t="str">
        <f>[1]matriz!$B$13</f>
        <v>ALE RACHID</v>
      </c>
      <c r="T19" s="11">
        <f>[1]matriz!$B$14</f>
        <v>1561511</v>
      </c>
      <c r="U19" s="52" t="str">
        <f>[1]matriz!$B$15</f>
        <v>GENERAL SANTOS 588</v>
      </c>
      <c r="V19" s="59" t="str">
        <f>[1]matriz!$B$16</f>
        <v>09747230469</v>
      </c>
      <c r="W19" s="57">
        <v>0</v>
      </c>
      <c r="X19" s="57">
        <v>1</v>
      </c>
      <c r="Y19" s="11">
        <f>[1]matriz!$B$3</f>
        <v>1113</v>
      </c>
      <c r="Z19" s="11">
        <f>[1]matriz!$B$4</f>
        <v>16</v>
      </c>
      <c r="AA19" s="11">
        <f>[1]matriz!$B$5</f>
        <v>1</v>
      </c>
      <c r="AB19" s="49" t="str">
        <f>[1]matriz!$B$17</f>
        <v>info@metrepay.com</v>
      </c>
    </row>
    <row r="20" spans="1:28" s="8" customFormat="1" ht="20.100000000000001" customHeight="1" x14ac:dyDescent="0.2">
      <c r="A20" s="8">
        <v>805</v>
      </c>
      <c r="B20" s="7">
        <v>17</v>
      </c>
      <c r="C20" s="11" t="s">
        <v>186</v>
      </c>
      <c r="D20" s="59" t="s">
        <v>187</v>
      </c>
      <c r="E20" s="50" t="s">
        <v>213</v>
      </c>
      <c r="F20" s="60" t="s">
        <v>201</v>
      </c>
      <c r="G20" s="50" t="s">
        <v>18</v>
      </c>
      <c r="H20" s="50" t="s">
        <v>238</v>
      </c>
      <c r="I20" s="61">
        <v>78</v>
      </c>
      <c r="J20" s="61" t="s">
        <v>191</v>
      </c>
      <c r="K20" s="53" t="s">
        <v>192</v>
      </c>
      <c r="L20" s="52" t="str">
        <f>[1]matriz!$B$9</f>
        <v>AHORRO</v>
      </c>
      <c r="M20" s="52">
        <v>5782675</v>
      </c>
      <c r="N20" s="62">
        <v>5</v>
      </c>
      <c r="O20" s="56">
        <v>2</v>
      </c>
      <c r="P20" s="56" t="s">
        <v>17</v>
      </c>
      <c r="Q20" s="56" t="s">
        <v>17</v>
      </c>
      <c r="R20" s="52" t="s">
        <v>187</v>
      </c>
      <c r="S20" s="52" t="str">
        <f>[1]matriz!$B$13</f>
        <v>ALE RACHID</v>
      </c>
      <c r="T20" s="11">
        <f>[1]matriz!$B$14</f>
        <v>1561511</v>
      </c>
      <c r="U20" s="52" t="str">
        <f>[1]matriz!$B$15</f>
        <v>GENERAL SANTOS 588</v>
      </c>
      <c r="V20" s="59" t="str">
        <f>[1]matriz!$B$16</f>
        <v>09747230469</v>
      </c>
      <c r="W20" s="57">
        <v>0</v>
      </c>
      <c r="X20" s="57">
        <v>1</v>
      </c>
      <c r="Y20" s="11">
        <f>[1]matriz!$B$3</f>
        <v>1113</v>
      </c>
      <c r="Z20" s="11">
        <f>[1]matriz!$B$4</f>
        <v>16</v>
      </c>
      <c r="AA20" s="11">
        <f>[1]matriz!$B$5</f>
        <v>1</v>
      </c>
      <c r="AB20" s="49" t="str">
        <f>[1]matriz!$B$17</f>
        <v>info@metrepay.com</v>
      </c>
    </row>
    <row r="21" spans="1:28" s="8" customFormat="1" ht="20.100000000000001" customHeight="1" x14ac:dyDescent="0.2">
      <c r="A21" s="8">
        <v>805</v>
      </c>
      <c r="B21" s="9">
        <v>18</v>
      </c>
      <c r="C21" s="11" t="s">
        <v>186</v>
      </c>
      <c r="D21" s="59" t="s">
        <v>187</v>
      </c>
      <c r="E21" s="50" t="s">
        <v>214</v>
      </c>
      <c r="F21" s="60" t="s">
        <v>201</v>
      </c>
      <c r="G21" s="50" t="s">
        <v>18</v>
      </c>
      <c r="H21" s="50" t="s">
        <v>238</v>
      </c>
      <c r="I21" s="61">
        <v>78</v>
      </c>
      <c r="J21" s="61" t="s">
        <v>191</v>
      </c>
      <c r="K21" s="53" t="s">
        <v>192</v>
      </c>
      <c r="L21" s="52" t="str">
        <f>[1]matriz!$B$9</f>
        <v>AHORRO</v>
      </c>
      <c r="M21" s="52">
        <v>5782675</v>
      </c>
      <c r="N21" s="62">
        <v>5</v>
      </c>
      <c r="O21" s="56">
        <v>2</v>
      </c>
      <c r="P21" s="56" t="s">
        <v>17</v>
      </c>
      <c r="Q21" s="56" t="s">
        <v>17</v>
      </c>
      <c r="R21" s="52" t="s">
        <v>187</v>
      </c>
      <c r="S21" s="52" t="str">
        <f>[1]matriz!$B$13</f>
        <v>ALE RACHID</v>
      </c>
      <c r="T21" s="11">
        <f>[1]matriz!$B$14</f>
        <v>1561511</v>
      </c>
      <c r="U21" s="52" t="str">
        <f>[1]matriz!$B$15</f>
        <v>GENERAL SANTOS 588</v>
      </c>
      <c r="V21" s="59" t="str">
        <f>[1]matriz!$B$16</f>
        <v>09747230469</v>
      </c>
      <c r="W21" s="57">
        <v>0</v>
      </c>
      <c r="X21" s="57">
        <v>1</v>
      </c>
      <c r="Y21" s="11">
        <f>[1]matriz!$B$3</f>
        <v>1113</v>
      </c>
      <c r="Z21" s="11">
        <f>[1]matriz!$B$4</f>
        <v>16</v>
      </c>
      <c r="AA21" s="11">
        <f>[1]matriz!$B$5</f>
        <v>1</v>
      </c>
      <c r="AB21" s="49" t="str">
        <f>[1]matriz!$B$17</f>
        <v>info@metrepay.com</v>
      </c>
    </row>
    <row r="22" spans="1:28" s="8" customFormat="1" ht="20.100000000000001" customHeight="1" x14ac:dyDescent="0.2">
      <c r="A22" s="8">
        <v>805</v>
      </c>
      <c r="B22" s="7">
        <v>19</v>
      </c>
      <c r="C22" s="11" t="s">
        <v>186</v>
      </c>
      <c r="D22" s="59" t="s">
        <v>187</v>
      </c>
      <c r="E22" s="50" t="s">
        <v>215</v>
      </c>
      <c r="F22" s="60" t="s">
        <v>201</v>
      </c>
      <c r="G22" s="50" t="s">
        <v>18</v>
      </c>
      <c r="H22" s="50" t="s">
        <v>238</v>
      </c>
      <c r="I22" s="61">
        <v>78</v>
      </c>
      <c r="J22" s="61" t="s">
        <v>191</v>
      </c>
      <c r="K22" s="53" t="s">
        <v>192</v>
      </c>
      <c r="L22" s="52" t="str">
        <f>[1]matriz!$B$9</f>
        <v>AHORRO</v>
      </c>
      <c r="M22" s="52">
        <v>5782675</v>
      </c>
      <c r="N22" s="62">
        <v>5</v>
      </c>
      <c r="O22" s="56">
        <v>2</v>
      </c>
      <c r="P22" s="56" t="s">
        <v>17</v>
      </c>
      <c r="Q22" s="56" t="s">
        <v>17</v>
      </c>
      <c r="R22" s="52" t="s">
        <v>187</v>
      </c>
      <c r="S22" s="52" t="str">
        <f>[1]matriz!$B$13</f>
        <v>ALE RACHID</v>
      </c>
      <c r="T22" s="11">
        <f>[1]matriz!$B$14</f>
        <v>1561511</v>
      </c>
      <c r="U22" s="52" t="str">
        <f>[1]matriz!$B$15</f>
        <v>GENERAL SANTOS 588</v>
      </c>
      <c r="V22" s="59" t="str">
        <f>[1]matriz!$B$16</f>
        <v>09747230469</v>
      </c>
      <c r="W22" s="57">
        <v>0</v>
      </c>
      <c r="X22" s="57">
        <v>1</v>
      </c>
      <c r="Y22" s="11">
        <f>[1]matriz!$B$3</f>
        <v>1113</v>
      </c>
      <c r="Z22" s="11">
        <f>[1]matriz!$B$4</f>
        <v>16</v>
      </c>
      <c r="AA22" s="11">
        <f>[1]matriz!$B$5</f>
        <v>1</v>
      </c>
      <c r="AB22" s="49" t="str">
        <f>[1]matriz!$B$17</f>
        <v>info@metrepay.com</v>
      </c>
    </row>
    <row r="23" spans="1:28" s="8" customFormat="1" ht="20.100000000000001" customHeight="1" x14ac:dyDescent="0.2">
      <c r="A23" s="8">
        <v>805</v>
      </c>
      <c r="B23" s="9">
        <v>20</v>
      </c>
      <c r="C23" s="11" t="s">
        <v>186</v>
      </c>
      <c r="D23" s="59" t="s">
        <v>187</v>
      </c>
      <c r="E23" s="50" t="s">
        <v>216</v>
      </c>
      <c r="F23" s="60" t="s">
        <v>201</v>
      </c>
      <c r="G23" s="50" t="s">
        <v>18</v>
      </c>
      <c r="H23" s="50" t="s">
        <v>238</v>
      </c>
      <c r="I23" s="61">
        <v>78</v>
      </c>
      <c r="J23" s="61" t="s">
        <v>191</v>
      </c>
      <c r="K23" s="53" t="s">
        <v>192</v>
      </c>
      <c r="L23" s="52" t="str">
        <f>[1]matriz!$B$9</f>
        <v>AHORRO</v>
      </c>
      <c r="M23" s="52">
        <v>5782675</v>
      </c>
      <c r="N23" s="62">
        <v>5</v>
      </c>
      <c r="O23" s="56">
        <v>2</v>
      </c>
      <c r="P23" s="56" t="s">
        <v>17</v>
      </c>
      <c r="Q23" s="56" t="s">
        <v>17</v>
      </c>
      <c r="R23" s="52" t="s">
        <v>187</v>
      </c>
      <c r="S23" s="52" t="str">
        <f>[1]matriz!$B$13</f>
        <v>ALE RACHID</v>
      </c>
      <c r="T23" s="11">
        <f>[1]matriz!$B$14</f>
        <v>1561511</v>
      </c>
      <c r="U23" s="52" t="str">
        <f>[1]matriz!$B$15</f>
        <v>GENERAL SANTOS 588</v>
      </c>
      <c r="V23" s="59" t="str">
        <f>[1]matriz!$B$16</f>
        <v>09747230469</v>
      </c>
      <c r="W23" s="57">
        <v>0</v>
      </c>
      <c r="X23" s="57">
        <v>1</v>
      </c>
      <c r="Y23" s="11">
        <f>[1]matriz!$B$3</f>
        <v>1113</v>
      </c>
      <c r="Z23" s="11">
        <f>[1]matriz!$B$4</f>
        <v>16</v>
      </c>
      <c r="AA23" s="11">
        <f>[1]matriz!$B$5</f>
        <v>1</v>
      </c>
      <c r="AB23" s="49" t="str">
        <f>[1]matriz!$B$17</f>
        <v>info@metrepay.com</v>
      </c>
    </row>
    <row r="24" spans="1:28" s="8" customFormat="1" ht="20.100000000000001" customHeight="1" x14ac:dyDescent="0.2">
      <c r="A24" s="8">
        <v>805</v>
      </c>
      <c r="B24" s="7">
        <v>21</v>
      </c>
      <c r="C24" s="11" t="s">
        <v>186</v>
      </c>
      <c r="D24" s="59" t="s">
        <v>187</v>
      </c>
      <c r="E24" s="50" t="s">
        <v>217</v>
      </c>
      <c r="F24" s="60" t="s">
        <v>201</v>
      </c>
      <c r="G24" s="50" t="s">
        <v>18</v>
      </c>
      <c r="H24" s="50" t="s">
        <v>238</v>
      </c>
      <c r="I24" s="61">
        <v>78</v>
      </c>
      <c r="J24" s="61" t="s">
        <v>191</v>
      </c>
      <c r="K24" s="53" t="s">
        <v>192</v>
      </c>
      <c r="L24" s="52" t="str">
        <f>[1]matriz!$B$9</f>
        <v>AHORRO</v>
      </c>
      <c r="M24" s="52">
        <v>5782675</v>
      </c>
      <c r="N24" s="62">
        <v>5</v>
      </c>
      <c r="O24" s="56">
        <v>2</v>
      </c>
      <c r="P24" s="56" t="s">
        <v>17</v>
      </c>
      <c r="Q24" s="56" t="s">
        <v>17</v>
      </c>
      <c r="R24" s="52" t="s">
        <v>187</v>
      </c>
      <c r="S24" s="52" t="str">
        <f>[1]matriz!$B$13</f>
        <v>ALE RACHID</v>
      </c>
      <c r="T24" s="11">
        <f>[1]matriz!$B$14</f>
        <v>1561511</v>
      </c>
      <c r="U24" s="52" t="str">
        <f>[1]matriz!$B$15</f>
        <v>GENERAL SANTOS 588</v>
      </c>
      <c r="V24" s="59" t="str">
        <f>[1]matriz!$B$16</f>
        <v>09747230469</v>
      </c>
      <c r="W24" s="57">
        <v>0</v>
      </c>
      <c r="X24" s="57">
        <v>1</v>
      </c>
      <c r="Y24" s="11">
        <f>[1]matriz!$B$3</f>
        <v>1113</v>
      </c>
      <c r="Z24" s="11">
        <f>[1]matriz!$B$4</f>
        <v>16</v>
      </c>
      <c r="AA24" s="11">
        <f>[1]matriz!$B$5</f>
        <v>1</v>
      </c>
      <c r="AB24" s="49" t="str">
        <f>[1]matriz!$B$17</f>
        <v>info@metrepay.com</v>
      </c>
    </row>
    <row r="25" spans="1:28" s="8" customFormat="1" ht="20.100000000000001" customHeight="1" x14ac:dyDescent="0.2">
      <c r="A25" s="8">
        <v>805</v>
      </c>
      <c r="B25" s="9">
        <v>22</v>
      </c>
      <c r="C25" s="11" t="s">
        <v>186</v>
      </c>
      <c r="D25" s="59" t="s">
        <v>187</v>
      </c>
      <c r="E25" s="50" t="s">
        <v>218</v>
      </c>
      <c r="F25" s="60" t="s">
        <v>201</v>
      </c>
      <c r="G25" s="50" t="s">
        <v>18</v>
      </c>
      <c r="H25" s="50" t="s">
        <v>238</v>
      </c>
      <c r="I25" s="61">
        <v>78</v>
      </c>
      <c r="J25" s="61" t="s">
        <v>191</v>
      </c>
      <c r="K25" s="53" t="s">
        <v>192</v>
      </c>
      <c r="L25" s="52" t="str">
        <f>[1]matriz!$B$9</f>
        <v>AHORRO</v>
      </c>
      <c r="M25" s="52">
        <v>5782675</v>
      </c>
      <c r="N25" s="62">
        <v>5</v>
      </c>
      <c r="O25" s="56">
        <v>2</v>
      </c>
      <c r="P25" s="56" t="s">
        <v>17</v>
      </c>
      <c r="Q25" s="56" t="s">
        <v>17</v>
      </c>
      <c r="R25" s="52" t="s">
        <v>187</v>
      </c>
      <c r="S25" s="52" t="str">
        <f>[1]matriz!$B$13</f>
        <v>ALE RACHID</v>
      </c>
      <c r="T25" s="11">
        <f>[1]matriz!$B$14</f>
        <v>1561511</v>
      </c>
      <c r="U25" s="52" t="str">
        <f>[1]matriz!$B$15</f>
        <v>GENERAL SANTOS 588</v>
      </c>
      <c r="V25" s="59" t="str">
        <f>[1]matriz!$B$16</f>
        <v>09747230469</v>
      </c>
      <c r="W25" s="57">
        <v>0</v>
      </c>
      <c r="X25" s="57">
        <v>1</v>
      </c>
      <c r="Y25" s="11">
        <f>[1]matriz!$B$3</f>
        <v>1113</v>
      </c>
      <c r="Z25" s="11">
        <f>[1]matriz!$B$4</f>
        <v>16</v>
      </c>
      <c r="AA25" s="11">
        <f>[1]matriz!$B$5</f>
        <v>1</v>
      </c>
      <c r="AB25" s="49" t="str">
        <f>[1]matriz!$B$17</f>
        <v>info@metrepay.com</v>
      </c>
    </row>
    <row r="26" spans="1:28" s="8" customFormat="1" ht="20.100000000000001" customHeight="1" x14ac:dyDescent="0.2">
      <c r="A26" s="8">
        <v>805</v>
      </c>
      <c r="B26" s="7">
        <v>23</v>
      </c>
      <c r="C26" s="11" t="s">
        <v>186</v>
      </c>
      <c r="D26" s="59" t="s">
        <v>187</v>
      </c>
      <c r="E26" s="50" t="s">
        <v>219</v>
      </c>
      <c r="F26" s="60" t="s">
        <v>201</v>
      </c>
      <c r="G26" s="50" t="s">
        <v>18</v>
      </c>
      <c r="H26" s="50" t="s">
        <v>238</v>
      </c>
      <c r="I26" s="61">
        <v>78</v>
      </c>
      <c r="J26" s="61" t="s">
        <v>191</v>
      </c>
      <c r="K26" s="53" t="s">
        <v>192</v>
      </c>
      <c r="L26" s="52" t="str">
        <f>[1]matriz!$B$9</f>
        <v>AHORRO</v>
      </c>
      <c r="M26" s="52">
        <v>5782675</v>
      </c>
      <c r="N26" s="62">
        <v>5</v>
      </c>
      <c r="O26" s="56">
        <v>2</v>
      </c>
      <c r="P26" s="56" t="s">
        <v>17</v>
      </c>
      <c r="Q26" s="56" t="s">
        <v>17</v>
      </c>
      <c r="R26" s="52" t="s">
        <v>187</v>
      </c>
      <c r="S26" s="52" t="str">
        <f>[1]matriz!$B$13</f>
        <v>ALE RACHID</v>
      </c>
      <c r="T26" s="11">
        <f>[1]matriz!$B$14</f>
        <v>1561511</v>
      </c>
      <c r="U26" s="52" t="str">
        <f>[1]matriz!$B$15</f>
        <v>GENERAL SANTOS 588</v>
      </c>
      <c r="V26" s="59" t="str">
        <f>[1]matriz!$B$16</f>
        <v>09747230469</v>
      </c>
      <c r="W26" s="57">
        <v>0</v>
      </c>
      <c r="X26" s="57">
        <v>1</v>
      </c>
      <c r="Y26" s="11">
        <f>[1]matriz!$B$3</f>
        <v>1113</v>
      </c>
      <c r="Z26" s="11">
        <f>[1]matriz!$B$4</f>
        <v>16</v>
      </c>
      <c r="AA26" s="11">
        <f>[1]matriz!$B$5</f>
        <v>1</v>
      </c>
      <c r="AB26" s="49" t="str">
        <f>[1]matriz!$B$17</f>
        <v>info@metrepay.com</v>
      </c>
    </row>
    <row r="27" spans="1:28" s="8" customFormat="1" ht="20.100000000000001" customHeight="1" x14ac:dyDescent="0.2">
      <c r="A27" s="8">
        <v>805</v>
      </c>
      <c r="B27" s="9">
        <v>24</v>
      </c>
      <c r="C27" s="11" t="s">
        <v>186</v>
      </c>
      <c r="D27" s="59" t="s">
        <v>187</v>
      </c>
      <c r="E27" s="50" t="s">
        <v>220</v>
      </c>
      <c r="F27" s="60" t="s">
        <v>201</v>
      </c>
      <c r="G27" s="50" t="s">
        <v>18</v>
      </c>
      <c r="H27" s="50" t="s">
        <v>238</v>
      </c>
      <c r="I27" s="61">
        <v>78</v>
      </c>
      <c r="J27" s="61" t="s">
        <v>191</v>
      </c>
      <c r="K27" s="53" t="s">
        <v>192</v>
      </c>
      <c r="L27" s="52" t="str">
        <f>[1]matriz!$B$9</f>
        <v>AHORRO</v>
      </c>
      <c r="M27" s="52">
        <v>5782675</v>
      </c>
      <c r="N27" s="62">
        <v>5</v>
      </c>
      <c r="O27" s="56">
        <v>2</v>
      </c>
      <c r="P27" s="56" t="s">
        <v>17</v>
      </c>
      <c r="Q27" s="56" t="s">
        <v>17</v>
      </c>
      <c r="R27" s="52" t="s">
        <v>187</v>
      </c>
      <c r="S27" s="52" t="str">
        <f>[1]matriz!$B$13</f>
        <v>ALE RACHID</v>
      </c>
      <c r="T27" s="11">
        <f>[1]matriz!$B$14</f>
        <v>1561511</v>
      </c>
      <c r="U27" s="52" t="str">
        <f>[1]matriz!$B$15</f>
        <v>GENERAL SANTOS 588</v>
      </c>
      <c r="V27" s="59" t="str">
        <f>[1]matriz!$B$16</f>
        <v>09747230469</v>
      </c>
      <c r="W27" s="57">
        <v>0</v>
      </c>
      <c r="X27" s="57">
        <v>1</v>
      </c>
      <c r="Y27" s="11">
        <f>[1]matriz!$B$3</f>
        <v>1113</v>
      </c>
      <c r="Z27" s="11">
        <f>[1]matriz!$B$4</f>
        <v>16</v>
      </c>
      <c r="AA27" s="11">
        <f>[1]matriz!$B$5</f>
        <v>1</v>
      </c>
      <c r="AB27" s="49" t="str">
        <f>[1]matriz!$B$17</f>
        <v>info@metrepay.com</v>
      </c>
    </row>
    <row r="28" spans="1:28" s="8" customFormat="1" ht="20.100000000000001" customHeight="1" x14ac:dyDescent="0.2">
      <c r="A28" s="8">
        <v>805</v>
      </c>
      <c r="B28" s="7">
        <v>25</v>
      </c>
      <c r="C28" s="11" t="s">
        <v>186</v>
      </c>
      <c r="D28" s="59" t="s">
        <v>187</v>
      </c>
      <c r="E28" s="50" t="s">
        <v>221</v>
      </c>
      <c r="F28" s="60" t="s">
        <v>222</v>
      </c>
      <c r="G28" s="50" t="s">
        <v>18</v>
      </c>
      <c r="H28" s="50" t="s">
        <v>238</v>
      </c>
      <c r="I28" s="61">
        <v>78</v>
      </c>
      <c r="J28" s="61" t="s">
        <v>191</v>
      </c>
      <c r="K28" s="53" t="s">
        <v>192</v>
      </c>
      <c r="L28" s="52" t="str">
        <f>[1]matriz!$B$9</f>
        <v>AHORRO</v>
      </c>
      <c r="M28" s="52">
        <v>5782675</v>
      </c>
      <c r="N28" s="62">
        <v>5</v>
      </c>
      <c r="O28" s="56">
        <v>2</v>
      </c>
      <c r="P28" s="56" t="s">
        <v>17</v>
      </c>
      <c r="Q28" s="56" t="s">
        <v>17</v>
      </c>
      <c r="R28" s="52" t="s">
        <v>187</v>
      </c>
      <c r="S28" s="52" t="str">
        <f>[1]matriz!$B$13</f>
        <v>ALE RACHID</v>
      </c>
      <c r="T28" s="11">
        <f>[1]matriz!$B$14</f>
        <v>1561511</v>
      </c>
      <c r="U28" s="52" t="str">
        <f>[1]matriz!$B$15</f>
        <v>GENERAL SANTOS 588</v>
      </c>
      <c r="V28" s="59" t="str">
        <f>[1]matriz!$B$16</f>
        <v>09747230469</v>
      </c>
      <c r="W28" s="57">
        <v>0</v>
      </c>
      <c r="X28" s="57">
        <v>1</v>
      </c>
      <c r="Y28" s="11">
        <f>[1]matriz!$B$3</f>
        <v>1113</v>
      </c>
      <c r="Z28" s="11">
        <f>[1]matriz!$B$4</f>
        <v>16</v>
      </c>
      <c r="AA28" s="11">
        <f>[1]matriz!$B$5</f>
        <v>1</v>
      </c>
      <c r="AB28" s="49" t="str">
        <f>[1]matriz!$B$17</f>
        <v>info@metrepay.com</v>
      </c>
    </row>
    <row r="29" spans="1:28" s="8" customFormat="1" ht="20.100000000000001" customHeight="1" x14ac:dyDescent="0.2">
      <c r="A29" s="8">
        <v>805</v>
      </c>
      <c r="B29" s="9">
        <v>26</v>
      </c>
      <c r="C29" s="11" t="s">
        <v>186</v>
      </c>
      <c r="D29" s="59" t="s">
        <v>187</v>
      </c>
      <c r="E29" s="50" t="s">
        <v>223</v>
      </c>
      <c r="F29" s="60" t="s">
        <v>224</v>
      </c>
      <c r="G29" s="50" t="s">
        <v>18</v>
      </c>
      <c r="H29" s="50" t="s">
        <v>238</v>
      </c>
      <c r="I29" s="61">
        <v>78</v>
      </c>
      <c r="J29" s="61" t="s">
        <v>191</v>
      </c>
      <c r="K29" s="53" t="s">
        <v>192</v>
      </c>
      <c r="L29" s="52" t="str">
        <f>[1]matriz!$B$9</f>
        <v>AHORRO</v>
      </c>
      <c r="M29" s="52">
        <v>5782675</v>
      </c>
      <c r="N29" s="62">
        <v>5</v>
      </c>
      <c r="O29" s="56">
        <v>2</v>
      </c>
      <c r="P29" s="56" t="s">
        <v>17</v>
      </c>
      <c r="Q29" s="56" t="s">
        <v>17</v>
      </c>
      <c r="R29" s="52" t="s">
        <v>187</v>
      </c>
      <c r="S29" s="52" t="str">
        <f>[1]matriz!$B$13</f>
        <v>ALE RACHID</v>
      </c>
      <c r="T29" s="11">
        <f>[1]matriz!$B$14</f>
        <v>1561511</v>
      </c>
      <c r="U29" s="52" t="str">
        <f>[1]matriz!$B$15</f>
        <v>GENERAL SANTOS 588</v>
      </c>
      <c r="V29" s="59" t="str">
        <f>[1]matriz!$B$16</f>
        <v>09747230469</v>
      </c>
      <c r="W29" s="57">
        <v>0</v>
      </c>
      <c r="X29" s="57">
        <v>1</v>
      </c>
      <c r="Y29" s="11">
        <f>[1]matriz!$B$3</f>
        <v>1113</v>
      </c>
      <c r="Z29" s="11">
        <f>[1]matriz!$B$4</f>
        <v>16</v>
      </c>
      <c r="AA29" s="11">
        <f>[1]matriz!$B$5</f>
        <v>1</v>
      </c>
      <c r="AB29" s="49" t="str">
        <f>[1]matriz!$B$17</f>
        <v>info@metrepay.com</v>
      </c>
    </row>
    <row r="30" spans="1:28" s="8" customFormat="1" ht="20.100000000000001" customHeight="1" x14ac:dyDescent="0.2">
      <c r="A30" s="8">
        <v>805</v>
      </c>
      <c r="B30" s="7">
        <v>27</v>
      </c>
      <c r="C30" s="11" t="s">
        <v>186</v>
      </c>
      <c r="D30" s="59" t="s">
        <v>187</v>
      </c>
      <c r="E30" s="50" t="s">
        <v>225</v>
      </c>
      <c r="F30" s="60" t="s">
        <v>205</v>
      </c>
      <c r="G30" s="50" t="s">
        <v>18</v>
      </c>
      <c r="H30" s="50" t="s">
        <v>238</v>
      </c>
      <c r="I30" s="61">
        <v>78</v>
      </c>
      <c r="J30" s="61" t="s">
        <v>191</v>
      </c>
      <c r="K30" s="53" t="s">
        <v>192</v>
      </c>
      <c r="L30" s="52" t="str">
        <f>[1]matriz!$B$9</f>
        <v>AHORRO</v>
      </c>
      <c r="M30" s="52">
        <v>5782675</v>
      </c>
      <c r="N30" s="62">
        <v>5</v>
      </c>
      <c r="O30" s="56">
        <v>2</v>
      </c>
      <c r="P30" s="56" t="s">
        <v>17</v>
      </c>
      <c r="Q30" s="56" t="s">
        <v>17</v>
      </c>
      <c r="R30" s="52" t="s">
        <v>187</v>
      </c>
      <c r="S30" s="52" t="str">
        <f>[1]matriz!$B$13</f>
        <v>ALE RACHID</v>
      </c>
      <c r="T30" s="11">
        <f>[1]matriz!$B$14</f>
        <v>1561511</v>
      </c>
      <c r="U30" s="52" t="str">
        <f>[1]matriz!$B$15</f>
        <v>GENERAL SANTOS 588</v>
      </c>
      <c r="V30" s="59" t="str">
        <f>[1]matriz!$B$16</f>
        <v>09747230469</v>
      </c>
      <c r="W30" s="57">
        <v>0</v>
      </c>
      <c r="X30" s="57">
        <v>1</v>
      </c>
      <c r="Y30" s="11">
        <f>[1]matriz!$B$3</f>
        <v>1113</v>
      </c>
      <c r="Z30" s="11">
        <f>[1]matriz!$B$4</f>
        <v>16</v>
      </c>
      <c r="AA30" s="11">
        <f>[1]matriz!$B$5</f>
        <v>1</v>
      </c>
      <c r="AB30" s="49" t="str">
        <f>[1]matriz!$B$17</f>
        <v>info@metrepay.com</v>
      </c>
    </row>
    <row r="31" spans="1:28" s="8" customFormat="1" ht="20.100000000000001" customHeight="1" x14ac:dyDescent="0.2">
      <c r="A31" s="8">
        <v>805</v>
      </c>
      <c r="B31" s="9">
        <v>28</v>
      </c>
      <c r="C31" s="11" t="s">
        <v>186</v>
      </c>
      <c r="D31" s="59" t="s">
        <v>187</v>
      </c>
      <c r="E31" s="50" t="s">
        <v>226</v>
      </c>
      <c r="F31" s="60" t="s">
        <v>201</v>
      </c>
      <c r="G31" s="50" t="s">
        <v>18</v>
      </c>
      <c r="H31" s="50" t="s">
        <v>238</v>
      </c>
      <c r="I31" s="61">
        <v>78</v>
      </c>
      <c r="J31" s="61" t="s">
        <v>191</v>
      </c>
      <c r="K31" s="53" t="s">
        <v>192</v>
      </c>
      <c r="L31" s="52" t="str">
        <f>[1]matriz!$B$9</f>
        <v>AHORRO</v>
      </c>
      <c r="M31" s="52">
        <v>5782675</v>
      </c>
      <c r="N31" s="62">
        <v>5</v>
      </c>
      <c r="O31" s="56">
        <v>2</v>
      </c>
      <c r="P31" s="56" t="s">
        <v>17</v>
      </c>
      <c r="Q31" s="56" t="s">
        <v>17</v>
      </c>
      <c r="R31" s="52" t="s">
        <v>187</v>
      </c>
      <c r="S31" s="52" t="str">
        <f>[1]matriz!$B$13</f>
        <v>ALE RACHID</v>
      </c>
      <c r="T31" s="11">
        <f>[1]matriz!$B$14</f>
        <v>1561511</v>
      </c>
      <c r="U31" s="52" t="str">
        <f>[1]matriz!$B$15</f>
        <v>GENERAL SANTOS 588</v>
      </c>
      <c r="V31" s="59" t="str">
        <f>[1]matriz!$B$16</f>
        <v>09747230469</v>
      </c>
      <c r="W31" s="57">
        <v>0</v>
      </c>
      <c r="X31" s="57">
        <v>1</v>
      </c>
      <c r="Y31" s="11">
        <f>[1]matriz!$B$3</f>
        <v>1113</v>
      </c>
      <c r="Z31" s="11">
        <f>[1]matriz!$B$4</f>
        <v>16</v>
      </c>
      <c r="AA31" s="11">
        <f>[1]matriz!$B$5</f>
        <v>1</v>
      </c>
      <c r="AB31" s="49" t="str">
        <f>[1]matriz!$B$17</f>
        <v>info@metrepay.com</v>
      </c>
    </row>
    <row r="32" spans="1:28" s="8" customFormat="1" ht="20.100000000000001" customHeight="1" x14ac:dyDescent="0.2">
      <c r="A32" s="8">
        <v>805</v>
      </c>
      <c r="B32" s="7">
        <v>29</v>
      </c>
      <c r="C32" s="11" t="s">
        <v>186</v>
      </c>
      <c r="D32" s="59" t="s">
        <v>187</v>
      </c>
      <c r="E32" s="50" t="s">
        <v>227</v>
      </c>
      <c r="F32" s="60" t="s">
        <v>201</v>
      </c>
      <c r="G32" s="50" t="s">
        <v>18</v>
      </c>
      <c r="H32" s="50" t="s">
        <v>238</v>
      </c>
      <c r="I32" s="61">
        <v>78</v>
      </c>
      <c r="J32" s="61" t="s">
        <v>191</v>
      </c>
      <c r="K32" s="53" t="s">
        <v>192</v>
      </c>
      <c r="L32" s="52" t="str">
        <f>[1]matriz!$B$9</f>
        <v>AHORRO</v>
      </c>
      <c r="M32" s="52">
        <v>5782675</v>
      </c>
      <c r="N32" s="62">
        <v>5</v>
      </c>
      <c r="O32" s="56">
        <v>2</v>
      </c>
      <c r="P32" s="56" t="s">
        <v>17</v>
      </c>
      <c r="Q32" s="56" t="s">
        <v>17</v>
      </c>
      <c r="R32" s="52" t="s">
        <v>187</v>
      </c>
      <c r="S32" s="52" t="str">
        <f>[1]matriz!$B$13</f>
        <v>ALE RACHID</v>
      </c>
      <c r="T32" s="11">
        <f>[1]matriz!$B$14</f>
        <v>1561511</v>
      </c>
      <c r="U32" s="52" t="str">
        <f>[1]matriz!$B$15</f>
        <v>GENERAL SANTOS 588</v>
      </c>
      <c r="V32" s="59" t="str">
        <f>[1]matriz!$B$16</f>
        <v>09747230469</v>
      </c>
      <c r="W32" s="57">
        <v>0</v>
      </c>
      <c r="X32" s="57">
        <v>1</v>
      </c>
      <c r="Y32" s="11">
        <f>[1]matriz!$B$3</f>
        <v>1113</v>
      </c>
      <c r="Z32" s="11">
        <f>[1]matriz!$B$4</f>
        <v>16</v>
      </c>
      <c r="AA32" s="11">
        <f>[1]matriz!$B$5</f>
        <v>1</v>
      </c>
      <c r="AB32" s="49" t="str">
        <f>[1]matriz!$B$17</f>
        <v>info@metrepay.com</v>
      </c>
    </row>
    <row r="33" spans="1:28" s="8" customFormat="1" ht="20.100000000000001" customHeight="1" x14ac:dyDescent="0.2">
      <c r="A33" s="8">
        <v>805</v>
      </c>
      <c r="B33" s="9">
        <v>30</v>
      </c>
      <c r="C33" s="11" t="s">
        <v>186</v>
      </c>
      <c r="D33" s="59" t="s">
        <v>187</v>
      </c>
      <c r="E33" s="50" t="s">
        <v>228</v>
      </c>
      <c r="F33" s="60" t="s">
        <v>189</v>
      </c>
      <c r="G33" s="50" t="s">
        <v>18</v>
      </c>
      <c r="H33" s="50" t="s">
        <v>238</v>
      </c>
      <c r="I33" s="61">
        <v>78</v>
      </c>
      <c r="J33" s="61" t="s">
        <v>191</v>
      </c>
      <c r="K33" s="53" t="s">
        <v>192</v>
      </c>
      <c r="L33" s="52" t="str">
        <f>[1]matriz!$B$9</f>
        <v>AHORRO</v>
      </c>
      <c r="M33" s="52">
        <v>5782675</v>
      </c>
      <c r="N33" s="62">
        <v>5</v>
      </c>
      <c r="O33" s="56">
        <v>2</v>
      </c>
      <c r="P33" s="56" t="s">
        <v>17</v>
      </c>
      <c r="Q33" s="56" t="s">
        <v>17</v>
      </c>
      <c r="R33" s="52" t="s">
        <v>187</v>
      </c>
      <c r="S33" s="52" t="str">
        <f>[1]matriz!$B$13</f>
        <v>ALE RACHID</v>
      </c>
      <c r="T33" s="11">
        <f>[1]matriz!$B$14</f>
        <v>1561511</v>
      </c>
      <c r="U33" s="52" t="str">
        <f>[1]matriz!$B$15</f>
        <v>GENERAL SANTOS 588</v>
      </c>
      <c r="V33" s="59" t="str">
        <f>[1]matriz!$B$16</f>
        <v>09747230469</v>
      </c>
      <c r="W33" s="57">
        <v>0</v>
      </c>
      <c r="X33" s="57">
        <v>1</v>
      </c>
      <c r="Y33" s="11">
        <f>[1]matriz!$B$3</f>
        <v>1113</v>
      </c>
      <c r="Z33" s="11">
        <f>[1]matriz!$B$4</f>
        <v>16</v>
      </c>
      <c r="AA33" s="11">
        <f>[1]matriz!$B$5</f>
        <v>1</v>
      </c>
      <c r="AB33" s="49" t="str">
        <f>[1]matriz!$B$17</f>
        <v>info@metrepay.com</v>
      </c>
    </row>
    <row r="34" spans="1:28" s="8" customFormat="1" ht="20.100000000000001" customHeight="1" x14ac:dyDescent="0.2">
      <c r="A34" s="8">
        <v>805</v>
      </c>
      <c r="B34" s="7">
        <v>31</v>
      </c>
      <c r="C34" s="11" t="s">
        <v>186</v>
      </c>
      <c r="D34" s="59" t="s">
        <v>187</v>
      </c>
      <c r="E34" s="50" t="s">
        <v>229</v>
      </c>
      <c r="F34" s="60" t="s">
        <v>189</v>
      </c>
      <c r="G34" s="50" t="s">
        <v>18</v>
      </c>
      <c r="H34" s="50" t="s">
        <v>238</v>
      </c>
      <c r="I34" s="61">
        <v>78</v>
      </c>
      <c r="J34" s="61" t="s">
        <v>191</v>
      </c>
      <c r="K34" s="53" t="s">
        <v>192</v>
      </c>
      <c r="L34" s="52" t="str">
        <f>[1]matriz!$B$9</f>
        <v>AHORRO</v>
      </c>
      <c r="M34" s="52">
        <v>5782675</v>
      </c>
      <c r="N34" s="62">
        <v>5</v>
      </c>
      <c r="O34" s="56">
        <v>2</v>
      </c>
      <c r="P34" s="56" t="s">
        <v>17</v>
      </c>
      <c r="Q34" s="56" t="s">
        <v>17</v>
      </c>
      <c r="R34" s="52" t="s">
        <v>187</v>
      </c>
      <c r="S34" s="52" t="str">
        <f>[1]matriz!$B$13</f>
        <v>ALE RACHID</v>
      </c>
      <c r="T34" s="11">
        <f>[1]matriz!$B$14</f>
        <v>1561511</v>
      </c>
      <c r="U34" s="52" t="str">
        <f>[1]matriz!$B$15</f>
        <v>GENERAL SANTOS 588</v>
      </c>
      <c r="V34" s="59" t="str">
        <f>[1]matriz!$B$16</f>
        <v>09747230469</v>
      </c>
      <c r="W34" s="57">
        <v>0</v>
      </c>
      <c r="X34" s="57">
        <v>1</v>
      </c>
      <c r="Y34" s="11">
        <f>[1]matriz!$B$3</f>
        <v>1113</v>
      </c>
      <c r="Z34" s="11">
        <f>[1]matriz!$B$4</f>
        <v>16</v>
      </c>
      <c r="AA34" s="11">
        <f>[1]matriz!$B$5</f>
        <v>1</v>
      </c>
      <c r="AB34" s="49" t="str">
        <f>[1]matriz!$B$17</f>
        <v>info@metrepay.com</v>
      </c>
    </row>
    <row r="35" spans="1:28" s="8" customFormat="1" ht="20.100000000000001" customHeight="1" x14ac:dyDescent="0.2">
      <c r="A35" s="8">
        <v>805</v>
      </c>
      <c r="B35" s="9">
        <v>32</v>
      </c>
      <c r="C35" s="11" t="s">
        <v>186</v>
      </c>
      <c r="D35" s="59" t="s">
        <v>187</v>
      </c>
      <c r="E35" s="50" t="s">
        <v>230</v>
      </c>
      <c r="F35" s="60" t="s">
        <v>189</v>
      </c>
      <c r="G35" s="50" t="s">
        <v>18</v>
      </c>
      <c r="H35" s="50" t="s">
        <v>238</v>
      </c>
      <c r="I35" s="61">
        <v>78</v>
      </c>
      <c r="J35" s="61" t="s">
        <v>191</v>
      </c>
      <c r="K35" s="53" t="s">
        <v>192</v>
      </c>
      <c r="L35" s="52" t="str">
        <f>[1]matriz!$B$9</f>
        <v>AHORRO</v>
      </c>
      <c r="M35" s="52">
        <v>5782675</v>
      </c>
      <c r="N35" s="62">
        <v>5</v>
      </c>
      <c r="O35" s="56">
        <v>2</v>
      </c>
      <c r="P35" s="56" t="s">
        <v>17</v>
      </c>
      <c r="Q35" s="56" t="s">
        <v>17</v>
      </c>
      <c r="R35" s="52" t="s">
        <v>187</v>
      </c>
      <c r="S35" s="52" t="str">
        <f>[1]matriz!$B$13</f>
        <v>ALE RACHID</v>
      </c>
      <c r="T35" s="11">
        <f>[1]matriz!$B$14</f>
        <v>1561511</v>
      </c>
      <c r="U35" s="52" t="str">
        <f>[1]matriz!$B$15</f>
        <v>GENERAL SANTOS 588</v>
      </c>
      <c r="V35" s="59" t="str">
        <f>[1]matriz!$B$16</f>
        <v>09747230469</v>
      </c>
      <c r="W35" s="57">
        <v>0</v>
      </c>
      <c r="X35" s="57">
        <v>1</v>
      </c>
      <c r="Y35" s="11">
        <f>[1]matriz!$B$3</f>
        <v>1113</v>
      </c>
      <c r="Z35" s="11">
        <f>[1]matriz!$B$4</f>
        <v>16</v>
      </c>
      <c r="AA35" s="11">
        <f>[1]matriz!$B$5</f>
        <v>1</v>
      </c>
      <c r="AB35" s="49" t="str">
        <f>[1]matriz!$B$17</f>
        <v>info@metrepay.com</v>
      </c>
    </row>
    <row r="36" spans="1:28" s="8" customFormat="1" ht="20.100000000000001" customHeight="1" x14ac:dyDescent="0.2">
      <c r="A36" s="8">
        <v>805</v>
      </c>
      <c r="B36" s="9">
        <v>33</v>
      </c>
      <c r="C36" s="11" t="s">
        <v>186</v>
      </c>
      <c r="D36" s="59" t="s">
        <v>187</v>
      </c>
      <c r="E36" s="50" t="s">
        <v>231</v>
      </c>
      <c r="F36" s="60" t="s">
        <v>232</v>
      </c>
      <c r="G36" s="50" t="s">
        <v>18</v>
      </c>
      <c r="H36" s="50" t="s">
        <v>238</v>
      </c>
      <c r="I36" s="61">
        <v>78</v>
      </c>
      <c r="J36" s="61" t="s">
        <v>191</v>
      </c>
      <c r="K36" s="53" t="s">
        <v>192</v>
      </c>
      <c r="L36" s="52" t="str">
        <f>[1]matriz!$B$9</f>
        <v>AHORRO</v>
      </c>
      <c r="M36" s="52">
        <v>5782675</v>
      </c>
      <c r="N36" s="62">
        <v>5</v>
      </c>
      <c r="O36" s="56">
        <v>2</v>
      </c>
      <c r="P36" s="56" t="s">
        <v>17</v>
      </c>
      <c r="Q36" s="56" t="s">
        <v>17</v>
      </c>
      <c r="R36" s="52" t="s">
        <v>187</v>
      </c>
      <c r="S36" s="52" t="str">
        <f>[1]matriz!$B$13</f>
        <v>ALE RACHID</v>
      </c>
      <c r="T36" s="11">
        <f>[1]matriz!$B$14</f>
        <v>1561511</v>
      </c>
      <c r="U36" s="52" t="str">
        <f>[1]matriz!$B$15</f>
        <v>GENERAL SANTOS 588</v>
      </c>
      <c r="V36" s="59" t="str">
        <f>[1]matriz!$B$16</f>
        <v>09747230469</v>
      </c>
      <c r="W36" s="57">
        <v>0</v>
      </c>
      <c r="X36" s="57">
        <v>1</v>
      </c>
      <c r="Y36" s="11">
        <f>[1]matriz!$B$3</f>
        <v>1113</v>
      </c>
      <c r="Z36" s="11">
        <f>[1]matriz!$B$4</f>
        <v>16</v>
      </c>
      <c r="AA36" s="11">
        <f>[1]matriz!$B$5</f>
        <v>1</v>
      </c>
      <c r="AB36" s="49" t="str">
        <f>[1]matriz!$B$17</f>
        <v>info@metrepay.com</v>
      </c>
    </row>
    <row r="37" spans="1:28" s="8" customFormat="1" ht="20.100000000000001" customHeight="1" x14ac:dyDescent="0.2">
      <c r="A37" s="8">
        <v>805</v>
      </c>
      <c r="B37" s="9">
        <v>34</v>
      </c>
      <c r="C37" s="11" t="s">
        <v>186</v>
      </c>
      <c r="D37" s="59" t="s">
        <v>187</v>
      </c>
      <c r="E37" s="50" t="s">
        <v>233</v>
      </c>
      <c r="F37" s="60" t="s">
        <v>234</v>
      </c>
      <c r="G37" s="50" t="s">
        <v>18</v>
      </c>
      <c r="H37" s="50" t="s">
        <v>238</v>
      </c>
      <c r="I37" s="61">
        <v>78</v>
      </c>
      <c r="J37" s="61" t="s">
        <v>191</v>
      </c>
      <c r="K37" s="53" t="s">
        <v>192</v>
      </c>
      <c r="L37" s="52" t="str">
        <f>[1]matriz!$B$9</f>
        <v>AHORRO</v>
      </c>
      <c r="M37" s="52">
        <v>5782675</v>
      </c>
      <c r="N37" s="62">
        <v>5</v>
      </c>
      <c r="O37" s="56">
        <v>2</v>
      </c>
      <c r="P37" s="56" t="s">
        <v>17</v>
      </c>
      <c r="Q37" s="56" t="s">
        <v>17</v>
      </c>
      <c r="R37" s="52" t="s">
        <v>187</v>
      </c>
      <c r="S37" s="52" t="str">
        <f>[1]matriz!$B$13</f>
        <v>ALE RACHID</v>
      </c>
      <c r="T37" s="11">
        <f>[1]matriz!$B$14</f>
        <v>1561511</v>
      </c>
      <c r="U37" s="52" t="str">
        <f>[1]matriz!$B$15</f>
        <v>GENERAL SANTOS 588</v>
      </c>
      <c r="V37" s="59" t="str">
        <f>[1]matriz!$B$16</f>
        <v>09747230469</v>
      </c>
      <c r="W37" s="57">
        <v>0</v>
      </c>
      <c r="X37" s="57">
        <v>1</v>
      </c>
      <c r="Y37" s="11">
        <f>[1]matriz!$B$3</f>
        <v>1113</v>
      </c>
      <c r="Z37" s="11">
        <f>[1]matriz!$B$4</f>
        <v>16</v>
      </c>
      <c r="AA37" s="11">
        <f>[1]matriz!$B$5</f>
        <v>1</v>
      </c>
      <c r="AB37" s="49" t="str">
        <f>[1]matriz!$B$17</f>
        <v>info@metrepay.com</v>
      </c>
    </row>
    <row r="38" spans="1:28" s="8" customFormat="1" ht="20.100000000000001" customHeight="1" x14ac:dyDescent="0.2">
      <c r="A38" s="8">
        <v>805</v>
      </c>
      <c r="B38" s="9">
        <v>35</v>
      </c>
      <c r="C38" s="11" t="s">
        <v>186</v>
      </c>
      <c r="D38" s="59" t="s">
        <v>187</v>
      </c>
      <c r="E38" s="50" t="s">
        <v>235</v>
      </c>
      <c r="F38" s="60" t="s">
        <v>189</v>
      </c>
      <c r="G38" s="50" t="s">
        <v>18</v>
      </c>
      <c r="H38" s="50" t="s">
        <v>238</v>
      </c>
      <c r="I38" s="61">
        <v>78</v>
      </c>
      <c r="J38" s="61" t="s">
        <v>191</v>
      </c>
      <c r="K38" s="53" t="s">
        <v>192</v>
      </c>
      <c r="L38" s="52" t="str">
        <f>[1]matriz!$B$9</f>
        <v>AHORRO</v>
      </c>
      <c r="M38" s="52">
        <v>5782675</v>
      </c>
      <c r="N38" s="62">
        <v>5</v>
      </c>
      <c r="O38" s="56">
        <v>2</v>
      </c>
      <c r="P38" s="56" t="s">
        <v>17</v>
      </c>
      <c r="Q38" s="56" t="s">
        <v>17</v>
      </c>
      <c r="R38" s="52" t="s">
        <v>187</v>
      </c>
      <c r="S38" s="52" t="str">
        <f>[1]matriz!$B$13</f>
        <v>ALE RACHID</v>
      </c>
      <c r="T38" s="11">
        <f>[1]matriz!$B$14</f>
        <v>1561511</v>
      </c>
      <c r="U38" s="52" t="str">
        <f>[1]matriz!$B$15</f>
        <v>GENERAL SANTOS 588</v>
      </c>
      <c r="V38" s="59" t="str">
        <f>[1]matriz!$B$16</f>
        <v>09747230469</v>
      </c>
      <c r="W38" s="57">
        <v>0</v>
      </c>
      <c r="X38" s="57">
        <v>1</v>
      </c>
      <c r="Y38" s="11">
        <f>[1]matriz!$B$3</f>
        <v>1113</v>
      </c>
      <c r="Z38" s="11">
        <f>[1]matriz!$B$4</f>
        <v>16</v>
      </c>
      <c r="AA38" s="11">
        <f>[1]matriz!$B$5</f>
        <v>1</v>
      </c>
      <c r="AB38" s="49" t="str">
        <f>[1]matriz!$B$17</f>
        <v>info@metrepay.com</v>
      </c>
    </row>
    <row r="39" spans="1:28" s="8" customFormat="1" ht="20.100000000000001" customHeight="1" x14ac:dyDescent="0.2">
      <c r="A39" s="8">
        <v>805</v>
      </c>
      <c r="B39" s="9">
        <v>36</v>
      </c>
      <c r="C39" s="11" t="s">
        <v>186</v>
      </c>
      <c r="D39" s="59" t="s">
        <v>187</v>
      </c>
      <c r="E39" s="50" t="s">
        <v>236</v>
      </c>
      <c r="F39" s="60" t="s">
        <v>201</v>
      </c>
      <c r="G39" s="50" t="s">
        <v>18</v>
      </c>
      <c r="H39" s="50" t="s">
        <v>238</v>
      </c>
      <c r="I39" s="61">
        <v>78</v>
      </c>
      <c r="J39" s="61" t="s">
        <v>191</v>
      </c>
      <c r="K39" s="53" t="s">
        <v>192</v>
      </c>
      <c r="L39" s="52" t="str">
        <f>[1]matriz!$B$9</f>
        <v>AHORRO</v>
      </c>
      <c r="M39" s="52">
        <v>5782675</v>
      </c>
      <c r="N39" s="62">
        <v>5</v>
      </c>
      <c r="O39" s="56">
        <v>2</v>
      </c>
      <c r="P39" s="56" t="s">
        <v>17</v>
      </c>
      <c r="Q39" s="56" t="s">
        <v>17</v>
      </c>
      <c r="R39" s="52" t="s">
        <v>187</v>
      </c>
      <c r="S39" s="52" t="str">
        <f>[1]matriz!$B$13</f>
        <v>ALE RACHID</v>
      </c>
      <c r="T39" s="11">
        <f>[1]matriz!$B$14</f>
        <v>1561511</v>
      </c>
      <c r="U39" s="52" t="str">
        <f>[1]matriz!$B$15</f>
        <v>GENERAL SANTOS 588</v>
      </c>
      <c r="V39" s="59" t="str">
        <f>[1]matriz!$B$16</f>
        <v>09747230469</v>
      </c>
      <c r="W39" s="57">
        <v>0</v>
      </c>
      <c r="X39" s="57">
        <v>1</v>
      </c>
      <c r="Y39" s="11">
        <f>[1]matriz!$B$3</f>
        <v>1113</v>
      </c>
      <c r="Z39" s="11">
        <f>[1]matriz!$B$4</f>
        <v>16</v>
      </c>
      <c r="AA39" s="11">
        <f>[1]matriz!$B$5</f>
        <v>1</v>
      </c>
      <c r="AB39" s="49" t="str">
        <f>[1]matriz!$B$17</f>
        <v>info@metrepay.com</v>
      </c>
    </row>
    <row r="40" spans="1:28" s="8" customFormat="1" ht="20.100000000000001" customHeight="1" x14ac:dyDescent="0.2">
      <c r="A40" s="8">
        <v>805</v>
      </c>
      <c r="B40" s="9">
        <v>37</v>
      </c>
      <c r="C40" s="11" t="s">
        <v>186</v>
      </c>
      <c r="D40" s="59" t="s">
        <v>187</v>
      </c>
      <c r="E40" s="50" t="s">
        <v>237</v>
      </c>
      <c r="F40" s="60" t="s">
        <v>189</v>
      </c>
      <c r="G40" s="50" t="s">
        <v>18</v>
      </c>
      <c r="H40" s="50" t="s">
        <v>238</v>
      </c>
      <c r="I40" s="61">
        <v>78</v>
      </c>
      <c r="J40" s="61" t="s">
        <v>191</v>
      </c>
      <c r="K40" s="53" t="s">
        <v>192</v>
      </c>
      <c r="L40" s="52" t="str">
        <f>[1]matriz!$B$9</f>
        <v>AHORRO</v>
      </c>
      <c r="M40" s="52">
        <v>5782675</v>
      </c>
      <c r="N40" s="62">
        <v>5</v>
      </c>
      <c r="O40" s="56">
        <v>2</v>
      </c>
      <c r="P40" s="56" t="s">
        <v>17</v>
      </c>
      <c r="Q40" s="56" t="s">
        <v>17</v>
      </c>
      <c r="R40" s="52" t="s">
        <v>187</v>
      </c>
      <c r="S40" s="52" t="str">
        <f>[1]matriz!$B$13</f>
        <v>ALE RACHID</v>
      </c>
      <c r="T40" s="11">
        <f>[1]matriz!$B$14</f>
        <v>1561511</v>
      </c>
      <c r="U40" s="52" t="str">
        <f>[1]matriz!$B$15</f>
        <v>GENERAL SANTOS 588</v>
      </c>
      <c r="V40" s="59" t="str">
        <f>[1]matriz!$B$16</f>
        <v>09747230469</v>
      </c>
      <c r="W40" s="57">
        <v>0</v>
      </c>
      <c r="X40" s="57">
        <v>1</v>
      </c>
      <c r="Y40" s="11">
        <f>[1]matriz!$B$3</f>
        <v>1113</v>
      </c>
      <c r="Z40" s="11">
        <f>[1]matriz!$B$4</f>
        <v>16</v>
      </c>
      <c r="AA40" s="11">
        <f>[1]matriz!$B$5</f>
        <v>1</v>
      </c>
      <c r="AB40" s="49" t="str">
        <f>[1]matriz!$B$17</f>
        <v>info@metrepay.com</v>
      </c>
    </row>
    <row r="41" spans="1:28" s="8" customFormat="1" ht="20.100000000000001" customHeight="1" x14ac:dyDescent="0.2">
      <c r="B41" s="9"/>
      <c r="C41" s="10"/>
      <c r="D41" s="10"/>
      <c r="E41" s="10"/>
      <c r="F41" s="10"/>
      <c r="G41" s="11"/>
      <c r="H41" s="11"/>
      <c r="I41" s="12"/>
      <c r="J41" s="13"/>
      <c r="K41" s="11"/>
      <c r="L41" s="11"/>
      <c r="M41" s="25"/>
      <c r="N41" s="32"/>
      <c r="O41" s="11"/>
      <c r="P41" s="11"/>
      <c r="Q41" s="15"/>
      <c r="R41" s="41"/>
      <c r="S41" s="41"/>
    </row>
    <row r="42" spans="1:28" s="8" customFormat="1" ht="20.100000000000001" customHeight="1" x14ac:dyDescent="0.2">
      <c r="B42" s="9"/>
      <c r="C42" s="10"/>
      <c r="D42" s="10"/>
      <c r="E42" s="10"/>
      <c r="F42" s="10"/>
      <c r="G42" s="11"/>
      <c r="H42" s="11"/>
      <c r="I42" s="12"/>
      <c r="J42" s="13"/>
      <c r="K42" s="11"/>
      <c r="L42" s="11"/>
      <c r="M42" s="25"/>
      <c r="N42" s="32"/>
      <c r="O42" s="11"/>
      <c r="P42" s="11"/>
      <c r="Q42" s="15"/>
      <c r="R42" s="41"/>
      <c r="S42" s="41"/>
    </row>
    <row r="43" spans="1:28" s="8" customFormat="1" ht="20.100000000000001" customHeight="1" x14ac:dyDescent="0.2">
      <c r="B43" s="9"/>
      <c r="C43" s="10"/>
      <c r="D43" s="10"/>
      <c r="E43" s="10"/>
      <c r="F43" s="10"/>
      <c r="G43" s="11"/>
      <c r="H43" s="11"/>
      <c r="I43" s="12"/>
      <c r="J43" s="13"/>
      <c r="K43" s="11"/>
      <c r="L43" s="11"/>
      <c r="M43" s="25"/>
      <c r="N43" s="32"/>
      <c r="O43" s="11"/>
      <c r="P43" s="11"/>
      <c r="Q43" s="15"/>
      <c r="R43" s="41"/>
      <c r="S43" s="41"/>
    </row>
    <row r="44" spans="1:28" s="8" customFormat="1" ht="20.100000000000001" customHeight="1" x14ac:dyDescent="0.2">
      <c r="B44" s="9"/>
      <c r="C44" s="10"/>
      <c r="D44" s="10"/>
      <c r="E44" s="10"/>
      <c r="F44" s="10"/>
      <c r="G44" s="11"/>
      <c r="H44" s="11"/>
      <c r="I44" s="12"/>
      <c r="J44" s="13"/>
      <c r="K44" s="11"/>
      <c r="L44" s="11"/>
      <c r="M44" s="25"/>
      <c r="N44" s="32"/>
      <c r="O44" s="11"/>
      <c r="P44" s="11"/>
      <c r="Q44" s="15"/>
      <c r="R44" s="41"/>
      <c r="S44" s="41"/>
    </row>
    <row r="45" spans="1:28" s="8" customFormat="1" ht="20.100000000000001" customHeight="1" x14ac:dyDescent="0.2">
      <c r="B45" s="9"/>
      <c r="C45" s="10"/>
      <c r="D45" s="10"/>
      <c r="E45" s="10"/>
      <c r="F45" s="10"/>
      <c r="G45" s="11"/>
      <c r="H45" s="11"/>
      <c r="I45" s="12"/>
      <c r="J45" s="13"/>
      <c r="K45" s="11"/>
      <c r="L45" s="11"/>
      <c r="M45" s="25"/>
      <c r="N45" s="32"/>
      <c r="O45" s="11"/>
      <c r="P45" s="11"/>
      <c r="Q45" s="15"/>
      <c r="R45" s="41"/>
      <c r="S45" s="41"/>
    </row>
    <row r="46" spans="1:28" s="8" customFormat="1" ht="20.100000000000001" customHeight="1" x14ac:dyDescent="0.2">
      <c r="B46" s="9"/>
      <c r="C46" s="10"/>
      <c r="D46" s="10"/>
      <c r="E46" s="10"/>
      <c r="F46" s="10"/>
      <c r="G46" s="11"/>
      <c r="H46" s="11"/>
      <c r="I46" s="12"/>
      <c r="J46" s="13"/>
      <c r="K46" s="11"/>
      <c r="L46" s="11"/>
      <c r="M46" s="25"/>
      <c r="N46" s="32"/>
      <c r="O46" s="11"/>
      <c r="P46" s="11"/>
      <c r="Q46" s="15"/>
      <c r="R46" s="41"/>
      <c r="S46" s="41"/>
    </row>
    <row r="47" spans="1:28" s="8" customFormat="1" ht="20.100000000000001" customHeight="1" x14ac:dyDescent="0.2">
      <c r="B47" s="9"/>
      <c r="C47" s="10"/>
      <c r="D47" s="10"/>
      <c r="E47" s="10"/>
      <c r="F47" s="10"/>
      <c r="G47" s="11"/>
      <c r="H47" s="11"/>
      <c r="I47" s="12"/>
      <c r="J47" s="13"/>
      <c r="K47" s="11"/>
      <c r="L47" s="11"/>
      <c r="M47" s="25"/>
      <c r="N47" s="32"/>
      <c r="O47" s="11"/>
      <c r="P47" s="11"/>
      <c r="Q47" s="15"/>
      <c r="R47" s="41"/>
      <c r="S47" s="41"/>
    </row>
    <row r="48" spans="1:28" s="8" customFormat="1" ht="20.100000000000001" customHeight="1" x14ac:dyDescent="0.2">
      <c r="B48" s="9"/>
      <c r="C48" s="10"/>
      <c r="D48" s="10"/>
      <c r="E48" s="10"/>
      <c r="F48" s="10"/>
      <c r="G48" s="11"/>
      <c r="H48" s="11"/>
      <c r="I48" s="12"/>
      <c r="J48" s="13"/>
      <c r="K48" s="11"/>
      <c r="L48" s="11"/>
      <c r="M48" s="25"/>
      <c r="N48" s="32"/>
      <c r="O48" s="11"/>
      <c r="P48" s="11"/>
      <c r="Q48" s="15"/>
      <c r="R48" s="41"/>
      <c r="S48" s="41"/>
    </row>
    <row r="49" spans="2:19" s="8" customFormat="1" ht="20.100000000000001" customHeight="1" x14ac:dyDescent="0.2">
      <c r="B49" s="9"/>
      <c r="C49" s="10"/>
      <c r="D49" s="10"/>
      <c r="E49" s="10"/>
      <c r="F49" s="10"/>
      <c r="G49" s="11"/>
      <c r="H49" s="11"/>
      <c r="I49" s="12"/>
      <c r="J49" s="13"/>
      <c r="K49" s="11"/>
      <c r="L49" s="11"/>
      <c r="M49" s="25"/>
      <c r="N49" s="32"/>
      <c r="O49" s="11"/>
      <c r="P49" s="11"/>
      <c r="Q49" s="15"/>
      <c r="R49" s="41"/>
      <c r="S49" s="41"/>
    </row>
    <row r="50" spans="2:19" s="8" customFormat="1" ht="20.100000000000001" customHeight="1" x14ac:dyDescent="0.2">
      <c r="B50" s="9"/>
      <c r="C50" s="10"/>
      <c r="D50" s="10"/>
      <c r="E50" s="10"/>
      <c r="F50" s="10"/>
      <c r="G50" s="11"/>
      <c r="H50" s="11"/>
      <c r="I50" s="12"/>
      <c r="J50" s="13"/>
      <c r="K50" s="11"/>
      <c r="L50" s="11"/>
      <c r="M50" s="25"/>
      <c r="N50" s="32"/>
      <c r="O50" s="11"/>
      <c r="P50" s="11"/>
      <c r="Q50" s="15"/>
      <c r="R50" s="41"/>
      <c r="S50" s="41"/>
    </row>
    <row r="51" spans="2:19" s="8" customFormat="1" ht="20.100000000000001" customHeight="1" x14ac:dyDescent="0.2">
      <c r="B51" s="9"/>
      <c r="C51" s="10"/>
      <c r="D51" s="10"/>
      <c r="E51" s="10"/>
      <c r="F51" s="10"/>
      <c r="G51" s="11"/>
      <c r="H51" s="11"/>
      <c r="I51" s="12"/>
      <c r="J51" s="13"/>
      <c r="K51" s="11"/>
      <c r="L51" s="11"/>
      <c r="M51" s="25"/>
      <c r="N51" s="32"/>
      <c r="O51" s="11"/>
      <c r="P51" s="11"/>
      <c r="Q51" s="15"/>
      <c r="R51" s="41"/>
      <c r="S51" s="41"/>
    </row>
    <row r="52" spans="2:19" s="8" customFormat="1" ht="20.100000000000001" customHeight="1" x14ac:dyDescent="0.2">
      <c r="B52" s="9"/>
      <c r="C52" s="10"/>
      <c r="D52" s="10"/>
      <c r="E52" s="10"/>
      <c r="F52" s="10"/>
      <c r="G52" s="11"/>
      <c r="H52" s="11"/>
      <c r="I52" s="12"/>
      <c r="J52" s="13"/>
      <c r="K52" s="11"/>
      <c r="L52" s="11"/>
      <c r="M52" s="25"/>
      <c r="N52" s="32"/>
      <c r="O52" s="11"/>
      <c r="P52" s="11"/>
      <c r="Q52" s="15"/>
      <c r="R52" s="41"/>
      <c r="S52" s="41"/>
    </row>
    <row r="53" spans="2:19" s="8" customFormat="1" ht="20.100000000000001" customHeight="1" x14ac:dyDescent="0.2">
      <c r="B53" s="9"/>
      <c r="C53" s="10"/>
      <c r="D53" s="10"/>
      <c r="E53" s="10"/>
      <c r="F53" s="10"/>
      <c r="G53" s="11"/>
      <c r="H53" s="11"/>
      <c r="I53" s="12"/>
      <c r="J53" s="13"/>
      <c r="K53" s="11"/>
      <c r="L53" s="11"/>
      <c r="M53" s="25"/>
      <c r="N53" s="32"/>
      <c r="O53" s="11"/>
      <c r="P53" s="11"/>
      <c r="Q53" s="15"/>
      <c r="R53" s="41"/>
      <c r="S53" s="41"/>
    </row>
    <row r="54" spans="2:19" s="8" customFormat="1" ht="20.100000000000001" customHeight="1" x14ac:dyDescent="0.2">
      <c r="B54" s="9"/>
      <c r="C54" s="10"/>
      <c r="D54" s="10"/>
      <c r="E54" s="10"/>
      <c r="F54" s="10"/>
      <c r="G54" s="11"/>
      <c r="H54" s="11"/>
      <c r="I54" s="12"/>
      <c r="J54" s="13"/>
      <c r="K54" s="11"/>
      <c r="L54" s="11"/>
      <c r="M54" s="25"/>
      <c r="N54" s="32"/>
      <c r="O54" s="11"/>
      <c r="P54" s="11"/>
      <c r="Q54" s="15"/>
      <c r="R54" s="41"/>
      <c r="S54" s="41"/>
    </row>
    <row r="55" spans="2:19" s="8" customFormat="1" ht="20.100000000000001" customHeight="1" x14ac:dyDescent="0.2">
      <c r="B55" s="9"/>
      <c r="C55" s="10"/>
      <c r="D55" s="10"/>
      <c r="E55" s="10"/>
      <c r="F55" s="10"/>
      <c r="G55" s="11"/>
      <c r="H55" s="11"/>
      <c r="I55" s="12"/>
      <c r="J55" s="13"/>
      <c r="K55" s="11"/>
      <c r="L55" s="11"/>
      <c r="M55" s="25"/>
      <c r="N55" s="32"/>
      <c r="O55" s="11"/>
      <c r="P55" s="11"/>
      <c r="Q55" s="15"/>
      <c r="R55" s="41"/>
      <c r="S55" s="41"/>
    </row>
    <row r="56" spans="2:19" s="8" customFormat="1" ht="20.100000000000001" customHeight="1" x14ac:dyDescent="0.2">
      <c r="B56" s="9"/>
      <c r="C56" s="10"/>
      <c r="D56" s="10"/>
      <c r="E56" s="10"/>
      <c r="F56" s="10"/>
      <c r="G56" s="11"/>
      <c r="H56" s="11"/>
      <c r="I56" s="12"/>
      <c r="J56" s="13"/>
      <c r="K56" s="11"/>
      <c r="L56" s="11"/>
      <c r="M56" s="25"/>
      <c r="N56" s="32"/>
      <c r="O56" s="11"/>
      <c r="P56" s="11"/>
      <c r="Q56" s="15"/>
      <c r="R56" s="41"/>
      <c r="S56" s="41"/>
    </row>
    <row r="57" spans="2:19" s="8" customFormat="1" ht="20.100000000000001" customHeight="1" x14ac:dyDescent="0.2">
      <c r="B57" s="9"/>
      <c r="C57" s="10"/>
      <c r="D57" s="10"/>
      <c r="E57" s="10"/>
      <c r="F57" s="10"/>
      <c r="G57" s="11"/>
      <c r="H57" s="11"/>
      <c r="I57" s="12"/>
      <c r="J57" s="13"/>
      <c r="K57" s="11"/>
      <c r="L57" s="11"/>
      <c r="M57" s="25"/>
      <c r="N57" s="32"/>
      <c r="O57" s="11"/>
      <c r="P57" s="11"/>
      <c r="Q57" s="15"/>
      <c r="R57" s="41"/>
      <c r="S57" s="41"/>
    </row>
    <row r="58" spans="2:19" s="8" customFormat="1" ht="20.100000000000001" customHeight="1" x14ac:dyDescent="0.2">
      <c r="B58" s="9"/>
      <c r="C58" s="10"/>
      <c r="D58" s="10"/>
      <c r="E58" s="10"/>
      <c r="F58" s="10"/>
      <c r="G58" s="11"/>
      <c r="H58" s="11"/>
      <c r="I58" s="12"/>
      <c r="J58" s="13"/>
      <c r="K58" s="11"/>
      <c r="L58" s="11"/>
      <c r="M58" s="25"/>
      <c r="N58" s="32"/>
      <c r="O58" s="11"/>
      <c r="P58" s="11"/>
      <c r="Q58" s="15"/>
      <c r="R58" s="41"/>
      <c r="S58" s="41"/>
    </row>
    <row r="59" spans="2:19" s="8" customFormat="1" ht="20.100000000000001" customHeight="1" x14ac:dyDescent="0.2">
      <c r="B59" s="9"/>
      <c r="C59" s="10"/>
      <c r="D59" s="10"/>
      <c r="E59" s="10"/>
      <c r="F59" s="10"/>
      <c r="G59" s="11"/>
      <c r="H59" s="11"/>
      <c r="I59" s="12"/>
      <c r="J59" s="13"/>
      <c r="K59" s="11"/>
      <c r="L59" s="11"/>
      <c r="M59" s="25"/>
      <c r="N59" s="32"/>
      <c r="O59" s="11"/>
      <c r="P59" s="11"/>
      <c r="Q59" s="15"/>
      <c r="R59" s="41"/>
      <c r="S59" s="41"/>
    </row>
    <row r="60" spans="2:19" s="8" customFormat="1" ht="20.100000000000001" customHeight="1" x14ac:dyDescent="0.2">
      <c r="B60" s="9"/>
      <c r="C60" s="10"/>
      <c r="D60" s="10"/>
      <c r="E60" s="10"/>
      <c r="F60" s="10"/>
      <c r="G60" s="11"/>
      <c r="H60" s="11"/>
      <c r="I60" s="12"/>
      <c r="J60" s="13"/>
      <c r="K60" s="11"/>
      <c r="L60" s="11"/>
      <c r="M60" s="25"/>
      <c r="N60" s="32"/>
      <c r="O60" s="11"/>
      <c r="P60" s="11"/>
      <c r="Q60" s="15"/>
      <c r="R60" s="41"/>
      <c r="S60" s="41"/>
    </row>
    <row r="61" spans="2:19" s="8" customFormat="1" ht="20.100000000000001" customHeight="1" x14ac:dyDescent="0.2">
      <c r="B61" s="9"/>
      <c r="C61" s="10"/>
      <c r="D61" s="10"/>
      <c r="E61" s="10"/>
      <c r="F61" s="10"/>
      <c r="G61" s="11"/>
      <c r="H61" s="11"/>
      <c r="I61" s="12"/>
      <c r="J61" s="13"/>
      <c r="K61" s="11"/>
      <c r="L61" s="11"/>
      <c r="M61" s="25"/>
      <c r="N61" s="32"/>
      <c r="O61" s="11"/>
      <c r="P61" s="11"/>
      <c r="Q61" s="15"/>
      <c r="R61" s="41"/>
      <c r="S61" s="41"/>
    </row>
    <row r="62" spans="2:19" s="8" customFormat="1" ht="20.100000000000001" customHeight="1" x14ac:dyDescent="0.2">
      <c r="B62" s="9"/>
      <c r="C62" s="10"/>
      <c r="D62" s="10"/>
      <c r="E62" s="10"/>
      <c r="F62" s="10"/>
      <c r="G62" s="11"/>
      <c r="H62" s="11"/>
      <c r="I62" s="12"/>
      <c r="J62" s="13"/>
      <c r="K62" s="11"/>
      <c r="L62" s="11"/>
      <c r="M62" s="25"/>
      <c r="N62" s="32"/>
      <c r="O62" s="11"/>
      <c r="P62" s="11"/>
      <c r="Q62" s="15"/>
      <c r="R62" s="41"/>
      <c r="S62" s="41"/>
    </row>
    <row r="63" spans="2:19" s="8" customFormat="1" ht="20.100000000000001" customHeight="1" x14ac:dyDescent="0.2">
      <c r="B63" s="9"/>
      <c r="C63" s="10"/>
      <c r="D63" s="10"/>
      <c r="E63" s="10"/>
      <c r="F63" s="10"/>
      <c r="G63" s="11"/>
      <c r="H63" s="11"/>
      <c r="I63" s="12"/>
      <c r="J63" s="13"/>
      <c r="K63" s="11"/>
      <c r="L63" s="11"/>
      <c r="M63" s="25"/>
      <c r="N63" s="32"/>
      <c r="O63" s="11"/>
      <c r="P63" s="11"/>
      <c r="Q63" s="15"/>
      <c r="R63" s="41"/>
      <c r="S63" s="41"/>
    </row>
    <row r="64" spans="2:19" s="8" customFormat="1" ht="20.100000000000001" customHeight="1" x14ac:dyDescent="0.2">
      <c r="B64" s="9"/>
      <c r="C64" s="10"/>
      <c r="D64" s="10"/>
      <c r="E64" s="10"/>
      <c r="F64" s="10"/>
      <c r="G64" s="11"/>
      <c r="H64" s="11"/>
      <c r="I64" s="12"/>
      <c r="J64" s="13"/>
      <c r="K64" s="11"/>
      <c r="L64" s="11"/>
      <c r="M64" s="25"/>
      <c r="N64" s="32"/>
      <c r="O64" s="11"/>
      <c r="P64" s="11"/>
      <c r="Q64" s="15"/>
      <c r="R64" s="41"/>
      <c r="S64" s="41"/>
    </row>
    <row r="65" spans="2:19" s="8" customFormat="1" ht="20.100000000000001" customHeight="1" x14ac:dyDescent="0.2">
      <c r="B65" s="9"/>
      <c r="C65" s="10"/>
      <c r="D65" s="10"/>
      <c r="E65" s="10"/>
      <c r="F65" s="10"/>
      <c r="G65" s="11"/>
      <c r="H65" s="11"/>
      <c r="I65" s="12"/>
      <c r="J65" s="13"/>
      <c r="K65" s="11"/>
      <c r="L65" s="11"/>
      <c r="M65" s="25"/>
      <c r="N65" s="32"/>
      <c r="O65" s="11"/>
      <c r="P65" s="11"/>
      <c r="Q65" s="15"/>
      <c r="R65" s="41"/>
      <c r="S65" s="41"/>
    </row>
    <row r="66" spans="2:19" s="8" customFormat="1" ht="20.100000000000001" customHeight="1" x14ac:dyDescent="0.2">
      <c r="B66" s="9"/>
      <c r="C66" s="10"/>
      <c r="D66" s="10"/>
      <c r="E66" s="10"/>
      <c r="F66" s="10"/>
      <c r="G66" s="11"/>
      <c r="H66" s="11"/>
      <c r="I66" s="12"/>
      <c r="J66" s="13"/>
      <c r="K66" s="11"/>
      <c r="L66" s="11"/>
      <c r="M66" s="25"/>
      <c r="N66" s="32"/>
      <c r="O66" s="11"/>
      <c r="P66" s="11"/>
      <c r="Q66" s="15"/>
      <c r="R66" s="41"/>
      <c r="S66" s="41"/>
    </row>
    <row r="67" spans="2:19" s="8" customFormat="1" ht="20.100000000000001" customHeight="1" x14ac:dyDescent="0.2">
      <c r="B67" s="9"/>
      <c r="C67" s="10"/>
      <c r="D67" s="10"/>
      <c r="E67" s="10"/>
      <c r="F67" s="10"/>
      <c r="G67" s="11"/>
      <c r="H67" s="11"/>
      <c r="I67" s="12"/>
      <c r="J67" s="13"/>
      <c r="K67" s="11"/>
      <c r="L67" s="11"/>
      <c r="M67" s="25"/>
      <c r="N67" s="32"/>
      <c r="O67" s="11"/>
      <c r="P67" s="11"/>
      <c r="Q67" s="15"/>
      <c r="R67" s="41"/>
      <c r="S67" s="41"/>
    </row>
    <row r="68" spans="2:19" s="8" customFormat="1" ht="20.100000000000001" customHeight="1" x14ac:dyDescent="0.2">
      <c r="B68" s="9"/>
      <c r="C68" s="10"/>
      <c r="D68" s="10"/>
      <c r="E68" s="10"/>
      <c r="F68" s="10"/>
      <c r="G68" s="11"/>
      <c r="H68" s="11"/>
      <c r="I68" s="12"/>
      <c r="J68" s="13"/>
      <c r="K68" s="11"/>
      <c r="L68" s="11"/>
      <c r="M68" s="25"/>
      <c r="N68" s="32"/>
      <c r="O68" s="11"/>
      <c r="P68" s="11"/>
      <c r="Q68" s="15"/>
      <c r="R68" s="41"/>
      <c r="S68" s="41"/>
    </row>
    <row r="69" spans="2:19" s="8" customFormat="1" ht="20.100000000000001" customHeight="1" x14ac:dyDescent="0.2">
      <c r="B69" s="9"/>
      <c r="C69" s="10"/>
      <c r="D69" s="10"/>
      <c r="E69" s="10"/>
      <c r="F69" s="10"/>
      <c r="G69" s="11"/>
      <c r="H69" s="11"/>
      <c r="I69" s="12"/>
      <c r="J69" s="13"/>
      <c r="K69" s="11"/>
      <c r="L69" s="11"/>
      <c r="M69" s="25"/>
      <c r="N69" s="32"/>
      <c r="O69" s="11"/>
      <c r="P69" s="11"/>
      <c r="Q69" s="15"/>
      <c r="R69" s="41"/>
      <c r="S69" s="41"/>
    </row>
    <row r="70" spans="2:19" s="8" customFormat="1" ht="20.100000000000001" customHeight="1" x14ac:dyDescent="0.2">
      <c r="B70" s="9"/>
      <c r="C70" s="10"/>
      <c r="D70" s="10"/>
      <c r="E70" s="10"/>
      <c r="F70" s="10"/>
      <c r="G70" s="11"/>
      <c r="H70" s="11"/>
      <c r="I70" s="12"/>
      <c r="J70" s="13"/>
      <c r="K70" s="11"/>
      <c r="L70" s="11"/>
      <c r="M70" s="25"/>
      <c r="N70" s="32"/>
      <c r="O70" s="11"/>
      <c r="P70" s="11"/>
      <c r="Q70" s="15"/>
      <c r="R70" s="41"/>
      <c r="S70" s="41"/>
    </row>
    <row r="71" spans="2:19" s="8" customFormat="1" ht="20.100000000000001" customHeight="1" x14ac:dyDescent="0.2">
      <c r="B71" s="9"/>
      <c r="C71" s="10"/>
      <c r="D71" s="10"/>
      <c r="E71" s="10"/>
      <c r="F71" s="10"/>
      <c r="G71" s="11"/>
      <c r="H71" s="11"/>
      <c r="I71" s="12"/>
      <c r="J71" s="13"/>
      <c r="K71" s="11"/>
      <c r="L71" s="11"/>
      <c r="M71" s="25"/>
      <c r="N71" s="32"/>
      <c r="O71" s="11"/>
      <c r="P71" s="11"/>
      <c r="Q71" s="15"/>
      <c r="R71" s="41"/>
      <c r="S71" s="41"/>
    </row>
    <row r="72" spans="2:19" s="8" customFormat="1" ht="20.100000000000001" customHeight="1" x14ac:dyDescent="0.2">
      <c r="B72" s="9"/>
      <c r="C72" s="10"/>
      <c r="D72" s="10"/>
      <c r="E72" s="10"/>
      <c r="F72" s="10"/>
      <c r="G72" s="11"/>
      <c r="H72" s="11"/>
      <c r="I72" s="12"/>
      <c r="J72" s="13"/>
      <c r="K72" s="11"/>
      <c r="L72" s="11"/>
      <c r="M72" s="25"/>
      <c r="N72" s="32"/>
      <c r="O72" s="11"/>
      <c r="P72" s="11"/>
      <c r="Q72" s="15"/>
      <c r="R72" s="41"/>
      <c r="S72" s="41"/>
    </row>
    <row r="73" spans="2:19" s="8" customFormat="1" ht="20.100000000000001" customHeight="1" x14ac:dyDescent="0.2">
      <c r="B73" s="9"/>
      <c r="C73" s="10"/>
      <c r="D73" s="10"/>
      <c r="E73" s="10"/>
      <c r="F73" s="10"/>
      <c r="G73" s="11"/>
      <c r="H73" s="11"/>
      <c r="I73" s="12"/>
      <c r="J73" s="13"/>
      <c r="K73" s="11"/>
      <c r="L73" s="11"/>
      <c r="M73" s="25"/>
      <c r="N73" s="32"/>
      <c r="O73" s="11"/>
      <c r="P73" s="11"/>
      <c r="Q73" s="15"/>
      <c r="R73" s="41"/>
      <c r="S73" s="41"/>
    </row>
    <row r="74" spans="2:19" s="8" customFormat="1" ht="20.100000000000001" customHeight="1" x14ac:dyDescent="0.2">
      <c r="B74" s="9"/>
      <c r="C74" s="10"/>
      <c r="D74" s="10"/>
      <c r="E74" s="10"/>
      <c r="F74" s="10"/>
      <c r="G74" s="11"/>
      <c r="H74" s="11"/>
      <c r="I74" s="12"/>
      <c r="J74" s="13"/>
      <c r="K74" s="11"/>
      <c r="L74" s="11"/>
      <c r="M74" s="25"/>
      <c r="N74" s="32"/>
      <c r="O74" s="11"/>
      <c r="P74" s="11"/>
      <c r="Q74" s="15"/>
      <c r="R74" s="41"/>
      <c r="S74" s="41"/>
    </row>
    <row r="75" spans="2:19" s="8" customFormat="1" ht="20.100000000000001" customHeight="1" x14ac:dyDescent="0.2">
      <c r="B75" s="9"/>
      <c r="C75" s="10"/>
      <c r="D75" s="10"/>
      <c r="E75" s="10"/>
      <c r="F75" s="10"/>
      <c r="G75" s="11"/>
      <c r="H75" s="11"/>
      <c r="I75" s="12"/>
      <c r="J75" s="13"/>
      <c r="K75" s="11"/>
      <c r="L75" s="11"/>
      <c r="M75" s="25"/>
      <c r="N75" s="32"/>
      <c r="O75" s="11"/>
      <c r="P75" s="11"/>
      <c r="Q75" s="15"/>
      <c r="R75" s="41"/>
      <c r="S75" s="41"/>
    </row>
    <row r="76" spans="2:19" s="8" customFormat="1" ht="20.100000000000001" customHeight="1" x14ac:dyDescent="0.2">
      <c r="B76" s="9"/>
      <c r="C76" s="10"/>
      <c r="D76" s="10"/>
      <c r="E76" s="10"/>
      <c r="F76" s="10"/>
      <c r="G76" s="11"/>
      <c r="H76" s="11"/>
      <c r="I76" s="12"/>
      <c r="J76" s="13"/>
      <c r="K76" s="11"/>
      <c r="L76" s="11"/>
      <c r="M76" s="25"/>
      <c r="N76" s="32"/>
      <c r="O76" s="11"/>
      <c r="P76" s="11"/>
      <c r="Q76" s="15"/>
      <c r="R76" s="41"/>
      <c r="S76" s="41"/>
    </row>
    <row r="77" spans="2:19" s="8" customFormat="1" ht="20.100000000000001" customHeight="1" x14ac:dyDescent="0.2">
      <c r="B77" s="9"/>
      <c r="C77" s="10"/>
      <c r="D77" s="10"/>
      <c r="E77" s="10"/>
      <c r="F77" s="10"/>
      <c r="G77" s="11"/>
      <c r="H77" s="11"/>
      <c r="I77" s="12"/>
      <c r="J77" s="13"/>
      <c r="K77" s="11"/>
      <c r="L77" s="11"/>
      <c r="M77" s="25"/>
      <c r="N77" s="32"/>
      <c r="O77" s="11"/>
      <c r="P77" s="11"/>
      <c r="Q77" s="15"/>
      <c r="R77" s="41"/>
      <c r="S77" s="41"/>
    </row>
    <row r="78" spans="2:19" s="8" customFormat="1" ht="20.100000000000001" customHeight="1" x14ac:dyDescent="0.2">
      <c r="B78" s="9"/>
      <c r="C78" s="10"/>
      <c r="D78" s="10"/>
      <c r="E78" s="10"/>
      <c r="F78" s="10"/>
      <c r="G78" s="11"/>
      <c r="H78" s="11"/>
      <c r="I78" s="12"/>
      <c r="J78" s="13"/>
      <c r="K78" s="11"/>
      <c r="L78" s="11"/>
      <c r="M78" s="25"/>
      <c r="N78" s="32"/>
      <c r="O78" s="11"/>
      <c r="P78" s="11"/>
      <c r="Q78" s="15"/>
      <c r="R78" s="41"/>
      <c r="S78" s="41"/>
    </row>
    <row r="79" spans="2:19" s="8" customFormat="1" ht="20.100000000000001" customHeight="1" x14ac:dyDescent="0.2">
      <c r="B79" s="9"/>
      <c r="C79" s="10"/>
      <c r="D79" s="10"/>
      <c r="E79" s="10"/>
      <c r="F79" s="10"/>
      <c r="G79" s="11"/>
      <c r="H79" s="11"/>
      <c r="I79" s="12"/>
      <c r="J79" s="13"/>
      <c r="K79" s="11"/>
      <c r="L79" s="11"/>
      <c r="M79" s="25"/>
      <c r="N79" s="32"/>
      <c r="O79" s="11"/>
      <c r="P79" s="11"/>
      <c r="Q79" s="15"/>
      <c r="R79" s="41"/>
      <c r="S79" s="41"/>
    </row>
    <row r="80" spans="2:19" s="8" customFormat="1" ht="20.100000000000001" customHeight="1" x14ac:dyDescent="0.2">
      <c r="B80" s="9"/>
      <c r="C80" s="10"/>
      <c r="D80" s="10"/>
      <c r="E80" s="10"/>
      <c r="F80" s="10"/>
      <c r="G80" s="11"/>
      <c r="H80" s="11"/>
      <c r="I80" s="12"/>
      <c r="J80" s="13"/>
      <c r="K80" s="11"/>
      <c r="L80" s="11"/>
      <c r="M80" s="25"/>
      <c r="N80" s="32"/>
      <c r="O80" s="11"/>
      <c r="P80" s="11"/>
      <c r="Q80" s="15"/>
      <c r="R80" s="41"/>
      <c r="S80" s="41"/>
    </row>
    <row r="81" spans="2:19" s="8" customFormat="1" ht="20.100000000000001" customHeight="1" x14ac:dyDescent="0.2">
      <c r="B81" s="9"/>
      <c r="C81" s="10"/>
      <c r="D81" s="10"/>
      <c r="E81" s="10"/>
      <c r="F81" s="10"/>
      <c r="G81" s="11"/>
      <c r="H81" s="11"/>
      <c r="I81" s="12"/>
      <c r="J81" s="13"/>
      <c r="K81" s="11"/>
      <c r="L81" s="11"/>
      <c r="M81" s="25"/>
      <c r="N81" s="32"/>
      <c r="O81" s="11"/>
      <c r="P81" s="11"/>
      <c r="Q81" s="15"/>
      <c r="R81" s="41"/>
      <c r="S81" s="41"/>
    </row>
    <row r="82" spans="2:19" s="8" customFormat="1" ht="20.100000000000001" customHeight="1" x14ac:dyDescent="0.2">
      <c r="B82" s="9"/>
      <c r="C82" s="10"/>
      <c r="D82" s="10"/>
      <c r="E82" s="10"/>
      <c r="F82" s="10"/>
      <c r="G82" s="11"/>
      <c r="H82" s="11"/>
      <c r="I82" s="12"/>
      <c r="J82" s="13"/>
      <c r="K82" s="11"/>
      <c r="L82" s="11"/>
      <c r="M82" s="25"/>
      <c r="N82" s="32"/>
      <c r="O82" s="11"/>
      <c r="P82" s="11"/>
      <c r="Q82" s="15"/>
      <c r="R82" s="41"/>
      <c r="S82" s="41"/>
    </row>
    <row r="83" spans="2:19" s="8" customFormat="1" ht="20.100000000000001" customHeight="1" x14ac:dyDescent="0.2">
      <c r="B83" s="9"/>
      <c r="C83" s="10"/>
      <c r="D83" s="10"/>
      <c r="E83" s="10"/>
      <c r="F83" s="10"/>
      <c r="G83" s="11"/>
      <c r="H83" s="11"/>
      <c r="I83" s="12"/>
      <c r="J83" s="13"/>
      <c r="K83" s="11"/>
      <c r="L83" s="11"/>
      <c r="M83" s="25"/>
      <c r="N83" s="32"/>
      <c r="O83" s="11"/>
      <c r="P83" s="11"/>
      <c r="Q83" s="15"/>
      <c r="R83" s="41"/>
      <c r="S83" s="41"/>
    </row>
    <row r="84" spans="2:19" s="8" customFormat="1" ht="20.100000000000001" customHeight="1" x14ac:dyDescent="0.2">
      <c r="B84" s="9"/>
      <c r="C84" s="10"/>
      <c r="D84" s="10"/>
      <c r="E84" s="10"/>
      <c r="F84" s="10"/>
      <c r="G84" s="11"/>
      <c r="H84" s="11"/>
      <c r="I84" s="12"/>
      <c r="J84" s="13"/>
      <c r="K84" s="11"/>
      <c r="L84" s="11"/>
      <c r="M84" s="25"/>
      <c r="N84" s="32"/>
      <c r="O84" s="11"/>
      <c r="P84" s="11"/>
      <c r="Q84" s="15"/>
      <c r="R84" s="41"/>
      <c r="S84" s="41"/>
    </row>
    <row r="85" spans="2:19" s="8" customFormat="1" ht="20.100000000000001" customHeight="1" x14ac:dyDescent="0.2">
      <c r="B85" s="9"/>
      <c r="C85" s="10"/>
      <c r="D85" s="10"/>
      <c r="E85" s="10"/>
      <c r="F85" s="10"/>
      <c r="G85" s="11"/>
      <c r="H85" s="11"/>
      <c r="I85" s="12"/>
      <c r="J85" s="13"/>
      <c r="K85" s="11"/>
      <c r="L85" s="11"/>
      <c r="M85" s="25"/>
      <c r="N85" s="32"/>
      <c r="O85" s="11"/>
      <c r="P85" s="11"/>
      <c r="Q85" s="15"/>
      <c r="R85" s="41"/>
      <c r="S85" s="41"/>
    </row>
    <row r="86" spans="2:19" s="8" customFormat="1" ht="20.100000000000001" customHeight="1" x14ac:dyDescent="0.2">
      <c r="B86" s="9"/>
      <c r="C86" s="10"/>
      <c r="D86" s="10"/>
      <c r="E86" s="10"/>
      <c r="F86" s="10"/>
      <c r="G86" s="11"/>
      <c r="H86" s="11"/>
      <c r="I86" s="12"/>
      <c r="J86" s="13"/>
      <c r="K86" s="11"/>
      <c r="L86" s="11"/>
      <c r="M86" s="25"/>
      <c r="N86" s="32"/>
      <c r="O86" s="11"/>
      <c r="P86" s="11"/>
      <c r="Q86" s="15"/>
      <c r="R86" s="41"/>
      <c r="S86" s="41"/>
    </row>
    <row r="87" spans="2:19" s="8" customFormat="1" ht="20.100000000000001" customHeight="1" x14ac:dyDescent="0.2">
      <c r="B87" s="9"/>
      <c r="C87" s="10"/>
      <c r="D87" s="10"/>
      <c r="E87" s="10"/>
      <c r="F87" s="10"/>
      <c r="G87" s="11"/>
      <c r="H87" s="11"/>
      <c r="I87" s="12"/>
      <c r="J87" s="13"/>
      <c r="K87" s="11"/>
      <c r="L87" s="11"/>
      <c r="M87" s="25"/>
      <c r="N87" s="32"/>
      <c r="O87" s="11"/>
      <c r="P87" s="11"/>
      <c r="Q87" s="15"/>
      <c r="R87" s="41"/>
      <c r="S87" s="41"/>
    </row>
    <row r="88" spans="2:19" s="8" customFormat="1" ht="20.100000000000001" customHeight="1" x14ac:dyDescent="0.2">
      <c r="B88" s="9"/>
      <c r="C88" s="10"/>
      <c r="D88" s="10"/>
      <c r="E88" s="10"/>
      <c r="F88" s="10"/>
      <c r="G88" s="11"/>
      <c r="H88" s="11"/>
      <c r="I88" s="12"/>
      <c r="J88" s="13"/>
      <c r="K88" s="11"/>
      <c r="L88" s="11"/>
      <c r="M88" s="25"/>
      <c r="N88" s="32"/>
      <c r="O88" s="11"/>
      <c r="P88" s="11"/>
      <c r="Q88" s="15"/>
      <c r="R88" s="41"/>
      <c r="S88" s="41"/>
    </row>
    <row r="89" spans="2:19" s="8" customFormat="1" ht="20.100000000000001" customHeight="1" x14ac:dyDescent="0.2">
      <c r="B89" s="9"/>
      <c r="C89" s="10"/>
      <c r="D89" s="10"/>
      <c r="E89" s="10"/>
      <c r="F89" s="10"/>
      <c r="G89" s="11"/>
      <c r="H89" s="11"/>
      <c r="I89" s="12"/>
      <c r="J89" s="13"/>
      <c r="K89" s="11"/>
      <c r="L89" s="11"/>
      <c r="M89" s="25"/>
      <c r="N89" s="32"/>
      <c r="O89" s="11"/>
      <c r="P89" s="11"/>
      <c r="Q89" s="15"/>
      <c r="R89" s="41"/>
      <c r="S89" s="41"/>
    </row>
    <row r="90" spans="2:19" s="8" customFormat="1" ht="20.100000000000001" customHeight="1" x14ac:dyDescent="0.2">
      <c r="B90" s="9"/>
      <c r="C90" s="10"/>
      <c r="D90" s="10"/>
      <c r="E90" s="10"/>
      <c r="F90" s="10"/>
      <c r="G90" s="11"/>
      <c r="H90" s="11"/>
      <c r="I90" s="12"/>
      <c r="J90" s="13"/>
      <c r="K90" s="11"/>
      <c r="L90" s="11"/>
      <c r="M90" s="25"/>
      <c r="N90" s="32"/>
      <c r="O90" s="11"/>
      <c r="P90" s="11"/>
      <c r="Q90" s="15"/>
      <c r="R90" s="41"/>
      <c r="S90" s="41"/>
    </row>
    <row r="91" spans="2:19" s="8" customFormat="1" ht="20.100000000000001" customHeight="1" x14ac:dyDescent="0.2">
      <c r="B91" s="9"/>
      <c r="C91" s="10"/>
      <c r="D91" s="10"/>
      <c r="E91" s="10"/>
      <c r="F91" s="10"/>
      <c r="G91" s="11"/>
      <c r="H91" s="11"/>
      <c r="I91" s="12"/>
      <c r="J91" s="13"/>
      <c r="K91" s="11"/>
      <c r="L91" s="11"/>
      <c r="M91" s="25"/>
      <c r="N91" s="32"/>
      <c r="O91" s="11"/>
      <c r="P91" s="11"/>
      <c r="Q91" s="15"/>
      <c r="R91" s="41"/>
      <c r="S91" s="41"/>
    </row>
    <row r="92" spans="2:19" s="8" customFormat="1" ht="20.100000000000001" customHeight="1" x14ac:dyDescent="0.2">
      <c r="B92" s="9"/>
      <c r="C92" s="10"/>
      <c r="D92" s="10"/>
      <c r="E92" s="10"/>
      <c r="F92" s="10"/>
      <c r="G92" s="11"/>
      <c r="H92" s="11"/>
      <c r="I92" s="12"/>
      <c r="J92" s="13"/>
      <c r="K92" s="11"/>
      <c r="L92" s="11"/>
      <c r="M92" s="25"/>
      <c r="N92" s="32"/>
      <c r="O92" s="11"/>
      <c r="P92" s="11"/>
      <c r="Q92" s="15"/>
      <c r="R92" s="41"/>
      <c r="S92" s="41"/>
    </row>
    <row r="93" spans="2:19" s="8" customFormat="1" ht="20.100000000000001" customHeight="1" x14ac:dyDescent="0.2">
      <c r="B93" s="9"/>
      <c r="C93" s="10"/>
      <c r="D93" s="10"/>
      <c r="E93" s="10"/>
      <c r="F93" s="10"/>
      <c r="G93" s="11"/>
      <c r="H93" s="11"/>
      <c r="I93" s="12"/>
      <c r="J93" s="13"/>
      <c r="K93" s="11"/>
      <c r="L93" s="11"/>
      <c r="M93" s="25"/>
      <c r="N93" s="32"/>
      <c r="O93" s="11"/>
      <c r="P93" s="11"/>
      <c r="Q93" s="15"/>
      <c r="R93" s="41"/>
      <c r="S93" s="41"/>
    </row>
    <row r="94" spans="2:19" s="8" customFormat="1" ht="20.100000000000001" customHeight="1" x14ac:dyDescent="0.2">
      <c r="B94" s="9"/>
      <c r="C94" s="10"/>
      <c r="D94" s="10"/>
      <c r="E94" s="10"/>
      <c r="F94" s="10"/>
      <c r="G94" s="11"/>
      <c r="H94" s="11"/>
      <c r="I94" s="12"/>
      <c r="J94" s="13"/>
      <c r="K94" s="11"/>
      <c r="L94" s="11"/>
      <c r="M94" s="25"/>
      <c r="N94" s="32"/>
      <c r="O94" s="11"/>
      <c r="P94" s="11"/>
      <c r="Q94" s="15"/>
      <c r="R94" s="41"/>
      <c r="S94" s="41"/>
    </row>
    <row r="95" spans="2:19" s="8" customFormat="1" ht="20.100000000000001" customHeight="1" x14ac:dyDescent="0.2">
      <c r="B95" s="9"/>
      <c r="C95" s="10"/>
      <c r="D95" s="10"/>
      <c r="E95" s="10"/>
      <c r="F95" s="10"/>
      <c r="G95" s="11"/>
      <c r="H95" s="11"/>
      <c r="I95" s="12"/>
      <c r="J95" s="13"/>
      <c r="K95" s="11"/>
      <c r="L95" s="11"/>
      <c r="M95" s="25"/>
      <c r="N95" s="32"/>
      <c r="O95" s="11"/>
      <c r="P95" s="11"/>
      <c r="Q95" s="15"/>
      <c r="R95" s="41"/>
      <c r="S95" s="41"/>
    </row>
    <row r="96" spans="2:19" s="8" customFormat="1" ht="20.100000000000001" customHeight="1" x14ac:dyDescent="0.2">
      <c r="B96" s="9"/>
      <c r="C96" s="10"/>
      <c r="D96" s="10"/>
      <c r="E96" s="10"/>
      <c r="F96" s="10"/>
      <c r="G96" s="11"/>
      <c r="H96" s="11"/>
      <c r="I96" s="12"/>
      <c r="J96" s="13"/>
      <c r="K96" s="11"/>
      <c r="L96" s="11"/>
      <c r="M96" s="25"/>
      <c r="N96" s="32"/>
      <c r="O96" s="11"/>
      <c r="P96" s="11"/>
      <c r="Q96" s="15"/>
      <c r="R96" s="41"/>
      <c r="S96" s="41"/>
    </row>
    <row r="97" spans="2:19" s="8" customFormat="1" ht="20.100000000000001" customHeight="1" x14ac:dyDescent="0.2">
      <c r="B97" s="9"/>
      <c r="C97" s="10"/>
      <c r="D97" s="10"/>
      <c r="E97" s="10"/>
      <c r="F97" s="10"/>
      <c r="G97" s="11"/>
      <c r="H97" s="11"/>
      <c r="I97" s="12"/>
      <c r="J97" s="13"/>
      <c r="K97" s="11"/>
      <c r="L97" s="11"/>
      <c r="M97" s="25"/>
      <c r="N97" s="32"/>
      <c r="O97" s="11"/>
      <c r="P97" s="11"/>
      <c r="Q97" s="15"/>
      <c r="R97" s="41"/>
      <c r="S97" s="41"/>
    </row>
    <row r="98" spans="2:19" s="8" customFormat="1" ht="20.100000000000001" customHeight="1" x14ac:dyDescent="0.2">
      <c r="B98" s="9"/>
      <c r="C98" s="10"/>
      <c r="D98" s="10"/>
      <c r="E98" s="10"/>
      <c r="F98" s="10"/>
      <c r="G98" s="11"/>
      <c r="H98" s="11"/>
      <c r="I98" s="12"/>
      <c r="J98" s="13"/>
      <c r="K98" s="11"/>
      <c r="L98" s="11"/>
      <c r="M98" s="25"/>
      <c r="N98" s="32"/>
      <c r="O98" s="11"/>
      <c r="P98" s="11"/>
      <c r="Q98" s="15"/>
      <c r="R98" s="41"/>
      <c r="S98" s="41"/>
    </row>
    <row r="99" spans="2:19" s="8" customFormat="1" ht="20.100000000000001" customHeight="1" x14ac:dyDescent="0.2">
      <c r="B99" s="9"/>
      <c r="C99" s="10"/>
      <c r="D99" s="10"/>
      <c r="E99" s="10"/>
      <c r="F99" s="10"/>
      <c r="G99" s="11"/>
      <c r="H99" s="11"/>
      <c r="I99" s="12"/>
      <c r="J99" s="13"/>
      <c r="K99" s="11"/>
      <c r="L99" s="11"/>
      <c r="M99" s="25"/>
      <c r="N99" s="32"/>
      <c r="O99" s="11"/>
      <c r="P99" s="11"/>
      <c r="Q99" s="15"/>
      <c r="R99" s="41"/>
      <c r="S99" s="41"/>
    </row>
    <row r="100" spans="2:19" s="8" customFormat="1" ht="20.100000000000001" customHeight="1" x14ac:dyDescent="0.2">
      <c r="B100" s="9"/>
      <c r="C100" s="10"/>
      <c r="D100" s="10"/>
      <c r="E100" s="10"/>
      <c r="F100" s="10"/>
      <c r="G100" s="11"/>
      <c r="H100" s="11"/>
      <c r="I100" s="12"/>
      <c r="J100" s="13"/>
      <c r="K100" s="11"/>
      <c r="L100" s="11"/>
      <c r="M100" s="25"/>
      <c r="N100" s="32"/>
      <c r="O100" s="11"/>
      <c r="P100" s="11"/>
      <c r="Q100" s="15"/>
      <c r="R100" s="41"/>
      <c r="S100" s="41"/>
    </row>
    <row r="101" spans="2:19" s="8" customFormat="1" ht="20.100000000000001" customHeight="1" x14ac:dyDescent="0.2">
      <c r="B101" s="9"/>
      <c r="C101" s="10"/>
      <c r="D101" s="10"/>
      <c r="E101" s="10"/>
      <c r="F101" s="10"/>
      <c r="G101" s="11"/>
      <c r="H101" s="11"/>
      <c r="I101" s="12"/>
      <c r="J101" s="13"/>
      <c r="K101" s="11"/>
      <c r="L101" s="11"/>
      <c r="M101" s="25"/>
      <c r="N101" s="32"/>
      <c r="O101" s="11"/>
      <c r="P101" s="11"/>
      <c r="Q101" s="15"/>
      <c r="R101" s="41"/>
      <c r="S101" s="41"/>
    </row>
    <row r="102" spans="2:19" s="8" customFormat="1" ht="20.100000000000001" customHeight="1" x14ac:dyDescent="0.2">
      <c r="B102" s="9"/>
      <c r="C102" s="10"/>
      <c r="D102" s="10"/>
      <c r="E102" s="10"/>
      <c r="F102" s="10"/>
      <c r="G102" s="11"/>
      <c r="H102" s="11"/>
      <c r="I102" s="12"/>
      <c r="J102" s="13"/>
      <c r="K102" s="11"/>
      <c r="L102" s="11"/>
      <c r="M102" s="25"/>
      <c r="N102" s="32"/>
      <c r="O102" s="11"/>
      <c r="P102" s="11"/>
      <c r="Q102" s="15"/>
      <c r="R102" s="41"/>
      <c r="S102" s="41"/>
    </row>
    <row r="103" spans="2:19" s="8" customFormat="1" ht="20.100000000000001" customHeight="1" thickBot="1" x14ac:dyDescent="0.25">
      <c r="B103" s="16"/>
      <c r="C103" s="17"/>
      <c r="D103" s="17"/>
      <c r="E103" s="17"/>
      <c r="F103" s="17"/>
      <c r="G103" s="18"/>
      <c r="H103" s="18"/>
      <c r="I103" s="19"/>
      <c r="J103" s="20"/>
      <c r="K103" s="18"/>
      <c r="L103" s="18"/>
      <c r="M103" s="26"/>
      <c r="N103" s="33"/>
      <c r="O103" s="18"/>
      <c r="P103" s="18"/>
      <c r="Q103" s="22"/>
      <c r="R103" s="41"/>
      <c r="S103" s="41"/>
    </row>
  </sheetData>
  <mergeCells count="1">
    <mergeCell ref="B2:Q2"/>
  </mergeCells>
  <hyperlinks>
    <hyperlink ref="AB4" r:id="rId1" display="pfleitas@ticketea.com.py"/>
    <hyperlink ref="AB5" r:id="rId2" display="pfleitas@ticketea.com.py"/>
    <hyperlink ref="AB6" r:id="rId3" display="pfleitas@ticketea.com.py"/>
    <hyperlink ref="AB8" r:id="rId4" display="pfleitas@ticketea.com.py"/>
    <hyperlink ref="AB10" r:id="rId5" display="pfleitas@ticketea.com.py"/>
    <hyperlink ref="AB12" r:id="rId6" display="pfleitas@ticketea.com.py"/>
    <hyperlink ref="AB14" r:id="rId7" display="pfleitas@ticketea.com.py"/>
    <hyperlink ref="AB16" r:id="rId8" display="pfleitas@ticketea.com.py"/>
    <hyperlink ref="AB18" r:id="rId9" display="pfleitas@ticketea.com.py"/>
    <hyperlink ref="AB7" r:id="rId10" display="pfleitas@ticketea.com.py"/>
    <hyperlink ref="AB9" r:id="rId11" display="pfleitas@ticketea.com.py"/>
    <hyperlink ref="AB11" r:id="rId12" display="pfleitas@ticketea.com.py"/>
    <hyperlink ref="AB13" r:id="rId13" display="pfleitas@ticketea.com.py"/>
    <hyperlink ref="AB15" r:id="rId14" display="pfleitas@ticketea.com.py"/>
    <hyperlink ref="AB17" r:id="rId15" display="pfleitas@ticketea.com.py"/>
    <hyperlink ref="AB19" r:id="rId16" display="pfleitas@ticketea.com.py"/>
    <hyperlink ref="AB20" r:id="rId17" display="pfleitas@ticketea.com.py"/>
    <hyperlink ref="AB21" r:id="rId18" display="pfleitas@ticketea.com.py"/>
    <hyperlink ref="AB22" r:id="rId19" display="pfleitas@ticketea.com.py"/>
    <hyperlink ref="AB23" r:id="rId20" display="pfleitas@ticketea.com.py"/>
    <hyperlink ref="AB24" r:id="rId21" display="pfleitas@ticketea.com.py"/>
    <hyperlink ref="AB25" r:id="rId22" display="pfleitas@ticketea.com.py"/>
    <hyperlink ref="AB26" r:id="rId23" display="pfleitas@ticketea.com.py"/>
    <hyperlink ref="AB27" r:id="rId24" display="pfleitas@ticketea.com.py"/>
    <hyperlink ref="AB28" r:id="rId25" display="pfleitas@ticketea.com.py"/>
    <hyperlink ref="AB29" r:id="rId26" display="pfleitas@ticketea.com.py"/>
    <hyperlink ref="AB30" r:id="rId27" display="pfleitas@ticketea.com.py"/>
    <hyperlink ref="AB31" r:id="rId28" display="pfleitas@ticketea.com.py"/>
    <hyperlink ref="AB32" r:id="rId29" display="pfleitas@ticketea.com.py"/>
    <hyperlink ref="AB33" r:id="rId30" display="pfleitas@ticketea.com.py"/>
    <hyperlink ref="AB34" r:id="rId31" display="pfleitas@ticketea.com.py"/>
    <hyperlink ref="AB35" r:id="rId32" display="pfleitas@ticketea.com.py"/>
    <hyperlink ref="AB36" r:id="rId33" display="pfleitas@ticketea.com.py"/>
    <hyperlink ref="AB37" r:id="rId34" display="pfleitas@ticketea.com.py"/>
    <hyperlink ref="AB38" r:id="rId35" display="pfleitas@ticketea.com.py"/>
    <hyperlink ref="AB39" r:id="rId36" display="pfleitas@ticketea.com.py"/>
    <hyperlink ref="AB40" r:id="rId37" display="pfleitas@ticketea.com.py"/>
  </hyperlinks>
  <pageMargins left="0.7" right="0.7" top="0.75" bottom="0.75" header="0.3" footer="0.3"/>
  <pageSetup orientation="portrait" r:id="rId3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X39"/>
  <sheetViews>
    <sheetView topLeftCell="A19" workbookViewId="0">
      <selection activeCell="C38" sqref="C38"/>
    </sheetView>
  </sheetViews>
  <sheetFormatPr baseColWidth="10" defaultRowHeight="15" x14ac:dyDescent="0.25"/>
  <cols>
    <col min="2" max="2" width="21.5703125" bestFit="1" customWidth="1"/>
    <col min="3" max="3" width="11" bestFit="1" customWidth="1"/>
    <col min="4" max="4" width="30.7109375" bestFit="1" customWidth="1"/>
    <col min="5" max="5" width="22.5703125" bestFit="1" customWidth="1"/>
    <col min="6" max="6" width="19.85546875" bestFit="1" customWidth="1"/>
    <col min="7" max="7" width="14.85546875" bestFit="1" customWidth="1"/>
    <col min="8" max="8" width="10.140625" bestFit="1" customWidth="1"/>
    <col min="9" max="9" width="10.7109375" bestFit="1" customWidth="1"/>
    <col min="10" max="10" width="16.42578125" bestFit="1" customWidth="1"/>
    <col min="11" max="11" width="12.5703125" bestFit="1" customWidth="1"/>
    <col min="12" max="12" width="22.140625" bestFit="1" customWidth="1"/>
    <col min="13" max="13" width="19" bestFit="1" customWidth="1"/>
    <col min="14" max="14" width="14" bestFit="1" customWidth="1"/>
    <col min="15" max="15" width="12.5703125" bestFit="1" customWidth="1"/>
    <col min="16" max="16" width="16.5703125" bestFit="1" customWidth="1"/>
    <col min="17" max="17" width="23.5703125" bestFit="1" customWidth="1"/>
    <col min="18" max="18" width="19" bestFit="1" customWidth="1"/>
    <col min="20" max="20" width="14.7109375" bestFit="1" customWidth="1"/>
    <col min="21" max="21" width="22.5703125" bestFit="1" customWidth="1"/>
    <col min="22" max="22" width="26.140625" bestFit="1" customWidth="1"/>
    <col min="23" max="23" width="15.28515625" bestFit="1" customWidth="1"/>
    <col min="24" max="24" width="21.28515625" bestFit="1" customWidth="1"/>
    <col min="25" max="25" width="24" bestFit="1" customWidth="1"/>
    <col min="26" max="26" width="22" bestFit="1" customWidth="1"/>
    <col min="27" max="27" width="21.42578125" bestFit="1" customWidth="1"/>
    <col min="28" max="28" width="12.7109375" bestFit="1" customWidth="1"/>
    <col min="29" max="29" width="15.42578125" bestFit="1" customWidth="1"/>
    <col min="30" max="30" width="21.85546875" bestFit="1" customWidth="1"/>
    <col min="31" max="31" width="24.5703125" bestFit="1" customWidth="1"/>
    <col min="32" max="32" width="9.7109375" bestFit="1" customWidth="1"/>
    <col min="33" max="33" width="7" style="43" bestFit="1" customWidth="1"/>
    <col min="34" max="34" width="5.42578125" style="43" bestFit="1" customWidth="1"/>
    <col min="35" max="35" width="10.28515625" bestFit="1" customWidth="1"/>
    <col min="36" max="36" width="20.42578125" bestFit="1" customWidth="1"/>
    <col min="37" max="37" width="16.7109375" bestFit="1" customWidth="1"/>
    <col min="38" max="38" width="11.7109375" bestFit="1" customWidth="1"/>
    <col min="39" max="39" width="18.7109375" bestFit="1" customWidth="1"/>
    <col min="40" max="40" width="13.7109375" bestFit="1" customWidth="1"/>
    <col min="41" max="41" width="15.42578125" bestFit="1" customWidth="1"/>
    <col min="42" max="42" width="20.85546875" bestFit="1" customWidth="1"/>
    <col min="43" max="43" width="22.85546875" bestFit="1" customWidth="1"/>
    <col min="44" max="44" width="21.7109375" bestFit="1" customWidth="1"/>
    <col min="45" max="45" width="19.7109375" bestFit="1" customWidth="1"/>
    <col min="46" max="46" width="9.42578125" bestFit="1" customWidth="1"/>
    <col min="47" max="47" width="13.140625" bestFit="1" customWidth="1"/>
    <col min="48" max="48" width="20" bestFit="1" customWidth="1"/>
    <col min="49" max="49" width="9.42578125" bestFit="1" customWidth="1"/>
    <col min="50" max="50" width="10.7109375" bestFit="1" customWidth="1"/>
  </cols>
  <sheetData>
    <row r="1" spans="2:50" x14ac:dyDescent="0.25">
      <c r="B1" t="s">
        <v>22</v>
      </c>
      <c r="C1" t="s">
        <v>23</v>
      </c>
      <c r="D1" t="s">
        <v>24</v>
      </c>
      <c r="E1" t="s">
        <v>25</v>
      </c>
      <c r="F1" t="s">
        <v>26</v>
      </c>
      <c r="G1" t="s">
        <v>27</v>
      </c>
      <c r="H1" t="s">
        <v>28</v>
      </c>
      <c r="I1" t="s">
        <v>29</v>
      </c>
      <c r="J1" t="s">
        <v>30</v>
      </c>
      <c r="K1" t="s">
        <v>31</v>
      </c>
      <c r="L1" t="s">
        <v>32</v>
      </c>
      <c r="M1" t="s">
        <v>33</v>
      </c>
      <c r="N1" t="s">
        <v>34</v>
      </c>
      <c r="O1" t="s">
        <v>35</v>
      </c>
      <c r="P1" t="s">
        <v>36</v>
      </c>
      <c r="Q1" t="s">
        <v>37</v>
      </c>
      <c r="R1" t="s">
        <v>38</v>
      </c>
      <c r="S1" t="s">
        <v>39</v>
      </c>
      <c r="T1" t="s">
        <v>40</v>
      </c>
      <c r="U1" t="s">
        <v>41</v>
      </c>
      <c r="V1" t="s">
        <v>42</v>
      </c>
      <c r="W1" t="s">
        <v>43</v>
      </c>
      <c r="X1" t="s">
        <v>44</v>
      </c>
      <c r="Y1" t="s">
        <v>45</v>
      </c>
      <c r="Z1" t="s">
        <v>46</v>
      </c>
      <c r="AA1" t="s">
        <v>47</v>
      </c>
      <c r="AB1" t="s">
        <v>48</v>
      </c>
      <c r="AC1" t="s">
        <v>49</v>
      </c>
      <c r="AD1" t="s">
        <v>50</v>
      </c>
      <c r="AE1" t="s">
        <v>51</v>
      </c>
      <c r="AF1" t="s">
        <v>52</v>
      </c>
      <c r="AG1" s="43" t="s">
        <v>53</v>
      </c>
      <c r="AH1" s="43" t="s">
        <v>54</v>
      </c>
      <c r="AI1" t="s">
        <v>55</v>
      </c>
      <c r="AJ1" t="s">
        <v>56</v>
      </c>
      <c r="AK1" t="s">
        <v>57</v>
      </c>
      <c r="AL1" t="s">
        <v>58</v>
      </c>
      <c r="AM1" t="s">
        <v>59</v>
      </c>
      <c r="AN1" t="s">
        <v>60</v>
      </c>
      <c r="AO1" t="s">
        <v>61</v>
      </c>
      <c r="AP1" t="s">
        <v>62</v>
      </c>
      <c r="AQ1" t="s">
        <v>63</v>
      </c>
      <c r="AR1" t="s">
        <v>64</v>
      </c>
      <c r="AS1" t="s">
        <v>65</v>
      </c>
      <c r="AT1" t="s">
        <v>66</v>
      </c>
      <c r="AU1" t="s">
        <v>67</v>
      </c>
      <c r="AV1" t="s">
        <v>68</v>
      </c>
      <c r="AW1" t="s">
        <v>69</v>
      </c>
      <c r="AX1" t="s">
        <v>70</v>
      </c>
    </row>
    <row r="2" spans="2:50" x14ac:dyDescent="0.25">
      <c r="B2">
        <f>CABAL!A4</f>
        <v>805</v>
      </c>
      <c r="C2">
        <f>CABAL!B4</f>
        <v>1</v>
      </c>
      <c r="D2" t="str">
        <f>CABAL!E4</f>
        <v>METREPAY-ELECTROCENTER</v>
      </c>
      <c r="E2" t="str">
        <f>CABAL!D4</f>
        <v>GRUPO IMPULSO S.A</v>
      </c>
      <c r="F2">
        <v>45</v>
      </c>
      <c r="G2">
        <v>3</v>
      </c>
      <c r="H2">
        <v>7</v>
      </c>
      <c r="I2" t="str">
        <f>CABAL!C4</f>
        <v>80084009-7</v>
      </c>
      <c r="J2">
        <v>0</v>
      </c>
      <c r="M2">
        <v>50</v>
      </c>
      <c r="N2">
        <v>1</v>
      </c>
      <c r="R2">
        <v>0</v>
      </c>
      <c r="T2">
        <f>CABAL!Y4</f>
        <v>1113</v>
      </c>
      <c r="U2" t="str">
        <f>CABAL!R4</f>
        <v>GRUPO IMPULSO S.A</v>
      </c>
      <c r="V2" t="str">
        <f>CABAL!S4</f>
        <v>ALE RACHID</v>
      </c>
      <c r="W2">
        <v>46</v>
      </c>
      <c r="X2">
        <v>1</v>
      </c>
      <c r="Y2">
        <f>CABAL!T4</f>
        <v>1561511</v>
      </c>
      <c r="Z2" t="str">
        <f>CABAL!U4</f>
        <v>GENERAL SANTOS 588</v>
      </c>
      <c r="AA2" t="str">
        <f>CABAL!V4</f>
        <v>09747230469</v>
      </c>
      <c r="AB2" t="s">
        <v>71</v>
      </c>
      <c r="AC2" t="s">
        <v>71</v>
      </c>
      <c r="AD2" s="27">
        <v>1</v>
      </c>
      <c r="AE2" s="27">
        <v>1</v>
      </c>
      <c r="AF2" t="s">
        <v>71</v>
      </c>
      <c r="AG2" s="43">
        <f>CABAL!I4</f>
        <v>78</v>
      </c>
      <c r="AH2" s="43">
        <v>0</v>
      </c>
      <c r="AI2">
        <f>CABAL!Z4</f>
        <v>16</v>
      </c>
      <c r="AJ2">
        <f>CABAL!AA4</f>
        <v>1</v>
      </c>
      <c r="AK2">
        <v>36</v>
      </c>
      <c r="AL2">
        <v>2</v>
      </c>
      <c r="AM2">
        <v>40</v>
      </c>
      <c r="AN2">
        <f>IF(CABAL!L4="CORRIENTE",1,IF(CABAL!L4="AHORRO",2,9999))</f>
        <v>2</v>
      </c>
      <c r="AO2" s="28">
        <f>CABAL!M4</f>
        <v>5782675</v>
      </c>
      <c r="AP2">
        <v>6</v>
      </c>
      <c r="AQ2">
        <v>9</v>
      </c>
      <c r="AS2">
        <v>1</v>
      </c>
      <c r="AT2">
        <v>0</v>
      </c>
      <c r="AU2">
        <v>0</v>
      </c>
      <c r="AW2" t="s">
        <v>72</v>
      </c>
      <c r="AX2" t="s">
        <v>73</v>
      </c>
    </row>
    <row r="3" spans="2:50" x14ac:dyDescent="0.25">
      <c r="B3">
        <f>CABAL!A5</f>
        <v>805</v>
      </c>
      <c r="C3">
        <f>CABAL!B5</f>
        <v>2</v>
      </c>
      <c r="D3" t="str">
        <f>CABAL!E5</f>
        <v>METREPAY-UCOM</v>
      </c>
      <c r="E3" t="str">
        <f>CABAL!D5</f>
        <v>GRUPO IMPULSO S.A</v>
      </c>
      <c r="F3">
        <v>45</v>
      </c>
      <c r="G3">
        <v>3</v>
      </c>
      <c r="H3">
        <v>7</v>
      </c>
      <c r="I3" t="str">
        <f>CABAL!C5</f>
        <v>80084009-7</v>
      </c>
      <c r="J3">
        <v>0</v>
      </c>
      <c r="M3">
        <v>50</v>
      </c>
      <c r="N3">
        <v>1</v>
      </c>
      <c r="R3">
        <v>0</v>
      </c>
      <c r="T3">
        <f>CABAL!Y5</f>
        <v>1113</v>
      </c>
      <c r="U3" t="str">
        <f>CABAL!R5</f>
        <v>GRUPO IMPULSO S.A</v>
      </c>
      <c r="V3" t="str">
        <f>CABAL!S5</f>
        <v>ALE RACHID</v>
      </c>
      <c r="W3">
        <v>46</v>
      </c>
      <c r="X3">
        <v>1</v>
      </c>
      <c r="Y3">
        <f>CABAL!T5</f>
        <v>1561511</v>
      </c>
      <c r="Z3" t="str">
        <f>CABAL!U5</f>
        <v>GENERAL SANTOS 588</v>
      </c>
      <c r="AA3" t="str">
        <f>CABAL!V5</f>
        <v>09747230469</v>
      </c>
      <c r="AB3" t="s">
        <v>71</v>
      </c>
      <c r="AC3" t="s">
        <v>71</v>
      </c>
      <c r="AD3" s="27">
        <v>1</v>
      </c>
      <c r="AE3" s="27">
        <v>1</v>
      </c>
      <c r="AF3" t="s">
        <v>71</v>
      </c>
      <c r="AG3" s="43">
        <f>CABAL!I5</f>
        <v>78</v>
      </c>
      <c r="AH3" s="43">
        <v>0</v>
      </c>
      <c r="AI3">
        <f>CABAL!Z5</f>
        <v>16</v>
      </c>
      <c r="AJ3">
        <f>CABAL!AA5</f>
        <v>1</v>
      </c>
      <c r="AK3">
        <v>36</v>
      </c>
      <c r="AL3">
        <v>2</v>
      </c>
      <c r="AM3">
        <v>40</v>
      </c>
      <c r="AN3">
        <f>IF(CABAL!L5="CORRIENTE",1,IF(CABAL!L5="AHORRO",2,9999))</f>
        <v>2</v>
      </c>
      <c r="AO3" s="28">
        <f>CABAL!M5</f>
        <v>5782675</v>
      </c>
      <c r="AP3">
        <v>6</v>
      </c>
      <c r="AQ3">
        <v>9</v>
      </c>
      <c r="AS3">
        <v>1</v>
      </c>
      <c r="AT3">
        <v>0</v>
      </c>
      <c r="AU3">
        <v>0</v>
      </c>
      <c r="AW3" t="s">
        <v>72</v>
      </c>
      <c r="AX3" t="s">
        <v>73</v>
      </c>
    </row>
    <row r="4" spans="2:50" x14ac:dyDescent="0.25">
      <c r="B4">
        <f>CABAL!A6</f>
        <v>805</v>
      </c>
      <c r="C4">
        <f>CABAL!B6</f>
        <v>3</v>
      </c>
      <c r="D4" t="str">
        <f>CABAL!E6</f>
        <v>METREPAY-OLIMPIA</v>
      </c>
      <c r="E4" t="str">
        <f>CABAL!D6</f>
        <v>GRUPO IMPULSO S.A</v>
      </c>
      <c r="F4">
        <v>45</v>
      </c>
      <c r="G4">
        <v>3</v>
      </c>
      <c r="H4">
        <v>7</v>
      </c>
      <c r="I4" t="str">
        <f>CABAL!C6</f>
        <v>80084009-7</v>
      </c>
      <c r="J4">
        <v>0</v>
      </c>
      <c r="M4">
        <v>50</v>
      </c>
      <c r="N4">
        <v>1</v>
      </c>
      <c r="R4">
        <v>0</v>
      </c>
      <c r="T4">
        <f>CABAL!Y6</f>
        <v>1113</v>
      </c>
      <c r="U4" t="str">
        <f>CABAL!R6</f>
        <v>GRUPO IMPULSO S.A</v>
      </c>
      <c r="V4" t="str">
        <f>CABAL!S6</f>
        <v>ALE RACHID</v>
      </c>
      <c r="W4">
        <v>46</v>
      </c>
      <c r="X4">
        <v>1</v>
      </c>
      <c r="Y4">
        <f>CABAL!T6</f>
        <v>1561511</v>
      </c>
      <c r="Z4" t="str">
        <f>CABAL!U6</f>
        <v>GENERAL SANTOS 588</v>
      </c>
      <c r="AA4" t="str">
        <f>CABAL!V6</f>
        <v>09747230469</v>
      </c>
      <c r="AB4" t="s">
        <v>71</v>
      </c>
      <c r="AC4" t="s">
        <v>71</v>
      </c>
      <c r="AD4" s="27">
        <v>1</v>
      </c>
      <c r="AE4" s="27">
        <v>1</v>
      </c>
      <c r="AF4" t="s">
        <v>71</v>
      </c>
      <c r="AG4" s="43">
        <f>CABAL!I6</f>
        <v>78</v>
      </c>
      <c r="AH4" s="43">
        <v>0</v>
      </c>
      <c r="AI4">
        <f>CABAL!Z6</f>
        <v>16</v>
      </c>
      <c r="AJ4">
        <f>CABAL!AA6</f>
        <v>1</v>
      </c>
      <c r="AK4">
        <v>36</v>
      </c>
      <c r="AL4">
        <v>2</v>
      </c>
      <c r="AM4">
        <v>40</v>
      </c>
      <c r="AN4">
        <f>IF(CABAL!L6="CORRIENTE",1,IF(CABAL!L6="AHORRO",2,9999))</f>
        <v>2</v>
      </c>
      <c r="AO4" s="28">
        <f>CABAL!M6</f>
        <v>5782675</v>
      </c>
      <c r="AP4">
        <v>6</v>
      </c>
      <c r="AQ4">
        <v>9</v>
      </c>
      <c r="AS4">
        <v>1</v>
      </c>
      <c r="AT4">
        <v>0</v>
      </c>
      <c r="AU4">
        <v>0</v>
      </c>
      <c r="AW4" t="s">
        <v>72</v>
      </c>
      <c r="AX4" t="s">
        <v>73</v>
      </c>
    </row>
    <row r="5" spans="2:50" x14ac:dyDescent="0.25">
      <c r="B5">
        <f>CABAL!A7</f>
        <v>805</v>
      </c>
      <c r="C5">
        <f>CABAL!B7</f>
        <v>4</v>
      </c>
      <c r="D5" t="str">
        <f>CABAL!E7</f>
        <v>METREPAY-MONITAL</v>
      </c>
      <c r="E5" t="str">
        <f>CABAL!D7</f>
        <v>GRUPO IMPULSO S.A</v>
      </c>
      <c r="F5">
        <v>45</v>
      </c>
      <c r="G5">
        <v>3</v>
      </c>
      <c r="H5">
        <v>7</v>
      </c>
      <c r="I5" t="str">
        <f>CABAL!C7</f>
        <v>80084009-7</v>
      </c>
      <c r="J5">
        <v>0</v>
      </c>
      <c r="M5">
        <v>50</v>
      </c>
      <c r="N5">
        <v>1</v>
      </c>
      <c r="R5">
        <v>0</v>
      </c>
      <c r="T5">
        <f>CABAL!Y7</f>
        <v>1113</v>
      </c>
      <c r="U5" t="str">
        <f>CABAL!R7</f>
        <v>GRUPO IMPULSO S.A</v>
      </c>
      <c r="V5" t="str">
        <f>CABAL!S7</f>
        <v>ALE RACHID</v>
      </c>
      <c r="W5">
        <v>46</v>
      </c>
      <c r="X5">
        <v>1</v>
      </c>
      <c r="Y5">
        <f>CABAL!T7</f>
        <v>1561511</v>
      </c>
      <c r="Z5" t="str">
        <f>CABAL!U7</f>
        <v>GENERAL SANTOS 588</v>
      </c>
      <c r="AA5" t="str">
        <f>CABAL!V7</f>
        <v>09747230469</v>
      </c>
      <c r="AB5" t="s">
        <v>71</v>
      </c>
      <c r="AC5" t="s">
        <v>71</v>
      </c>
      <c r="AD5" s="27">
        <v>1</v>
      </c>
      <c r="AE5" s="27">
        <v>1</v>
      </c>
      <c r="AF5" t="s">
        <v>71</v>
      </c>
      <c r="AG5" s="43">
        <f>CABAL!I7</f>
        <v>78</v>
      </c>
      <c r="AH5" s="43">
        <v>0</v>
      </c>
      <c r="AI5">
        <f>CABAL!Z7</f>
        <v>16</v>
      </c>
      <c r="AJ5">
        <f>CABAL!AA7</f>
        <v>1</v>
      </c>
      <c r="AK5">
        <v>36</v>
      </c>
      <c r="AL5">
        <v>2</v>
      </c>
      <c r="AM5">
        <v>40</v>
      </c>
      <c r="AN5">
        <f>IF(CABAL!L7="CORRIENTE",1,IF(CABAL!L7="AHORRO",2,9999))</f>
        <v>2</v>
      </c>
      <c r="AO5" s="28">
        <f>CABAL!M7</f>
        <v>5782675</v>
      </c>
      <c r="AP5">
        <v>6</v>
      </c>
      <c r="AQ5">
        <v>9</v>
      </c>
      <c r="AS5">
        <v>1</v>
      </c>
      <c r="AT5">
        <v>0</v>
      </c>
      <c r="AU5">
        <v>0</v>
      </c>
      <c r="AW5" t="s">
        <v>72</v>
      </c>
      <c r="AX5" t="s">
        <v>73</v>
      </c>
    </row>
    <row r="6" spans="2:50" x14ac:dyDescent="0.25">
      <c r="B6">
        <f>CABAL!A8</f>
        <v>805</v>
      </c>
      <c r="C6">
        <f>CABAL!B8</f>
        <v>5</v>
      </c>
      <c r="D6" t="str">
        <f>CABAL!E8</f>
        <v>METREPAY-ASEY</v>
      </c>
      <c r="E6" t="str">
        <f>CABAL!D8</f>
        <v>GRUPO IMPULSO S.A</v>
      </c>
      <c r="F6">
        <v>45</v>
      </c>
      <c r="G6">
        <v>3</v>
      </c>
      <c r="H6">
        <v>7</v>
      </c>
      <c r="I6" t="str">
        <f>CABAL!C8</f>
        <v>80084009-7</v>
      </c>
      <c r="J6">
        <v>0</v>
      </c>
      <c r="M6">
        <v>50</v>
      </c>
      <c r="N6">
        <v>1</v>
      </c>
      <c r="R6">
        <v>0</v>
      </c>
      <c r="T6">
        <f>CABAL!Y8</f>
        <v>1113</v>
      </c>
      <c r="U6" t="str">
        <f>CABAL!R8</f>
        <v>GRUPO IMPULSO S.A</v>
      </c>
      <c r="V6" t="str">
        <f>CABAL!S8</f>
        <v>ALE RACHID</v>
      </c>
      <c r="W6">
        <v>46</v>
      </c>
      <c r="X6">
        <v>1</v>
      </c>
      <c r="Y6">
        <f>CABAL!T8</f>
        <v>1561511</v>
      </c>
      <c r="Z6" t="str">
        <f>CABAL!U8</f>
        <v>GENERAL SANTOS 588</v>
      </c>
      <c r="AA6" t="str">
        <f>CABAL!V8</f>
        <v>09747230469</v>
      </c>
      <c r="AB6" t="s">
        <v>71</v>
      </c>
      <c r="AC6" t="s">
        <v>71</v>
      </c>
      <c r="AD6" s="27">
        <v>1</v>
      </c>
      <c r="AE6" s="27">
        <v>1</v>
      </c>
      <c r="AF6" t="s">
        <v>71</v>
      </c>
      <c r="AG6" s="43">
        <f>CABAL!I8</f>
        <v>78</v>
      </c>
      <c r="AH6" s="43">
        <v>0</v>
      </c>
      <c r="AI6">
        <f>CABAL!Z8</f>
        <v>16</v>
      </c>
      <c r="AJ6">
        <f>CABAL!AA8</f>
        <v>1</v>
      </c>
      <c r="AK6">
        <v>36</v>
      </c>
      <c r="AL6">
        <v>2</v>
      </c>
      <c r="AM6">
        <v>40</v>
      </c>
      <c r="AN6">
        <f>IF(CABAL!L8="CORRIENTE",1,IF(CABAL!L8="AHORRO",2,9999))</f>
        <v>2</v>
      </c>
      <c r="AO6" s="28">
        <f>CABAL!M8</f>
        <v>5782675</v>
      </c>
      <c r="AP6">
        <v>6</v>
      </c>
      <c r="AQ6">
        <v>9</v>
      </c>
      <c r="AS6">
        <v>1</v>
      </c>
      <c r="AT6">
        <v>0</v>
      </c>
      <c r="AU6">
        <v>0</v>
      </c>
      <c r="AW6" t="s">
        <v>72</v>
      </c>
      <c r="AX6" t="s">
        <v>73</v>
      </c>
    </row>
    <row r="7" spans="2:50" x14ac:dyDescent="0.25">
      <c r="B7">
        <f>CABAL!A9</f>
        <v>805</v>
      </c>
      <c r="C7">
        <f>CABAL!B9</f>
        <v>6</v>
      </c>
      <c r="D7" t="str">
        <f>CABAL!E9</f>
        <v>METREPAY-COMPUMARKET</v>
      </c>
      <c r="E7" t="str">
        <f>CABAL!D9</f>
        <v>GRUPO IMPULSO S.A</v>
      </c>
      <c r="F7">
        <v>45</v>
      </c>
      <c r="G7">
        <v>3</v>
      </c>
      <c r="H7">
        <v>7</v>
      </c>
      <c r="I7" t="str">
        <f>CABAL!C9</f>
        <v>80084009-7</v>
      </c>
      <c r="J7">
        <v>0</v>
      </c>
      <c r="M7">
        <v>50</v>
      </c>
      <c r="N7">
        <v>1</v>
      </c>
      <c r="R7">
        <v>0</v>
      </c>
      <c r="T7">
        <f>CABAL!Y9</f>
        <v>1113</v>
      </c>
      <c r="U7" t="str">
        <f>CABAL!R9</f>
        <v>GRUPO IMPULSO S.A</v>
      </c>
      <c r="V7" t="str">
        <f>CABAL!S9</f>
        <v>ALE RACHID</v>
      </c>
      <c r="W7">
        <v>46</v>
      </c>
      <c r="X7">
        <v>1</v>
      </c>
      <c r="Y7">
        <f>CABAL!T9</f>
        <v>1561511</v>
      </c>
      <c r="Z7" t="str">
        <f>CABAL!U9</f>
        <v>GENERAL SANTOS 588</v>
      </c>
      <c r="AA7" t="str">
        <f>CABAL!V9</f>
        <v>09747230469</v>
      </c>
      <c r="AB7" t="s">
        <v>71</v>
      </c>
      <c r="AC7" t="s">
        <v>71</v>
      </c>
      <c r="AD7" s="27">
        <v>1</v>
      </c>
      <c r="AE7" s="27">
        <v>1</v>
      </c>
      <c r="AF7" t="s">
        <v>71</v>
      </c>
      <c r="AG7" s="43">
        <f>CABAL!I9</f>
        <v>78</v>
      </c>
      <c r="AH7" s="43">
        <v>0</v>
      </c>
      <c r="AI7">
        <f>CABAL!Z9</f>
        <v>16</v>
      </c>
      <c r="AJ7">
        <f>CABAL!AA9</f>
        <v>1</v>
      </c>
      <c r="AK7">
        <v>36</v>
      </c>
      <c r="AL7">
        <v>2</v>
      </c>
      <c r="AM7">
        <v>40</v>
      </c>
      <c r="AN7">
        <f>IF(CABAL!L9="CORRIENTE",1,IF(CABAL!L9="AHORRO",2,9999))</f>
        <v>2</v>
      </c>
      <c r="AO7" s="28">
        <f>CABAL!M9</f>
        <v>5782675</v>
      </c>
      <c r="AP7">
        <v>6</v>
      </c>
      <c r="AQ7">
        <v>9</v>
      </c>
      <c r="AS7">
        <v>1</v>
      </c>
      <c r="AT7">
        <v>0</v>
      </c>
      <c r="AU7">
        <v>0</v>
      </c>
      <c r="AW7" t="s">
        <v>72</v>
      </c>
      <c r="AX7" t="s">
        <v>73</v>
      </c>
    </row>
    <row r="8" spans="2:50" x14ac:dyDescent="0.25">
      <c r="B8">
        <f>CABAL!A10</f>
        <v>805</v>
      </c>
      <c r="C8">
        <f>CABAL!B10</f>
        <v>7</v>
      </c>
      <c r="D8" t="str">
        <f>CABAL!E10</f>
        <v>METREPAY-SISTEMAS CADI</v>
      </c>
      <c r="E8" t="str">
        <f>CABAL!D10</f>
        <v>GRUPO IMPULSO S.A</v>
      </c>
      <c r="F8">
        <v>45</v>
      </c>
      <c r="G8">
        <v>3</v>
      </c>
      <c r="H8">
        <v>7</v>
      </c>
      <c r="I8" t="str">
        <f>CABAL!C10</f>
        <v>80084009-7</v>
      </c>
      <c r="J8">
        <v>0</v>
      </c>
      <c r="M8">
        <v>50</v>
      </c>
      <c r="N8">
        <v>1</v>
      </c>
      <c r="R8">
        <v>0</v>
      </c>
      <c r="T8">
        <f>CABAL!Y10</f>
        <v>1113</v>
      </c>
      <c r="U8" t="str">
        <f>CABAL!R10</f>
        <v>GRUPO IMPULSO S.A</v>
      </c>
      <c r="V8" t="str">
        <f>CABAL!S10</f>
        <v>ALE RACHID</v>
      </c>
      <c r="W8">
        <v>46</v>
      </c>
      <c r="X8">
        <v>1</v>
      </c>
      <c r="Y8">
        <f>CABAL!T10</f>
        <v>1561511</v>
      </c>
      <c r="Z8" t="str">
        <f>CABAL!U10</f>
        <v>GENERAL SANTOS 588</v>
      </c>
      <c r="AA8" t="str">
        <f>CABAL!V10</f>
        <v>09747230469</v>
      </c>
      <c r="AB8" t="s">
        <v>71</v>
      </c>
      <c r="AC8" t="s">
        <v>71</v>
      </c>
      <c r="AD8" s="27">
        <v>1</v>
      </c>
      <c r="AE8" s="27">
        <v>1</v>
      </c>
      <c r="AF8" t="s">
        <v>71</v>
      </c>
      <c r="AG8" s="43">
        <f>CABAL!I10</f>
        <v>78</v>
      </c>
      <c r="AH8" s="43">
        <v>0</v>
      </c>
      <c r="AI8">
        <f>CABAL!Z10</f>
        <v>16</v>
      </c>
      <c r="AJ8">
        <f>CABAL!AA10</f>
        <v>1</v>
      </c>
      <c r="AK8">
        <v>36</v>
      </c>
      <c r="AL8">
        <v>2</v>
      </c>
      <c r="AM8">
        <v>40</v>
      </c>
      <c r="AN8">
        <f>IF(CABAL!L10="CORRIENTE",1,IF(CABAL!L10="AHORRO",2,9999))</f>
        <v>2</v>
      </c>
      <c r="AO8" s="28">
        <f>CABAL!M10</f>
        <v>5782675</v>
      </c>
      <c r="AP8">
        <v>6</v>
      </c>
      <c r="AQ8">
        <v>9</v>
      </c>
      <c r="AS8">
        <v>1</v>
      </c>
      <c r="AT8">
        <v>0</v>
      </c>
      <c r="AU8">
        <v>0</v>
      </c>
      <c r="AW8" t="s">
        <v>72</v>
      </c>
      <c r="AX8" t="s">
        <v>73</v>
      </c>
    </row>
    <row r="9" spans="2:50" x14ac:dyDescent="0.25">
      <c r="B9">
        <f>CABAL!A11</f>
        <v>805</v>
      </c>
      <c r="C9">
        <f>CABAL!B11</f>
        <v>8</v>
      </c>
      <c r="D9" t="str">
        <f>CABAL!E11</f>
        <v>METREPAY-SARA COM</v>
      </c>
      <c r="E9" t="str">
        <f>CABAL!D11</f>
        <v>GRUPO IMPULSO S.A</v>
      </c>
      <c r="F9">
        <v>45</v>
      </c>
      <c r="G9">
        <v>3</v>
      </c>
      <c r="H9">
        <v>7</v>
      </c>
      <c r="I9" t="str">
        <f>CABAL!C11</f>
        <v>80084009-7</v>
      </c>
      <c r="J9">
        <v>0</v>
      </c>
      <c r="M9">
        <v>50</v>
      </c>
      <c r="N9">
        <v>1</v>
      </c>
      <c r="R9">
        <v>0</v>
      </c>
      <c r="T9">
        <f>CABAL!Y11</f>
        <v>1113</v>
      </c>
      <c r="U9" t="str">
        <f>CABAL!R11</f>
        <v>GRUPO IMPULSO S.A</v>
      </c>
      <c r="V9" t="str">
        <f>CABAL!S11</f>
        <v>ALE RACHID</v>
      </c>
      <c r="W9">
        <v>46</v>
      </c>
      <c r="X9">
        <v>1</v>
      </c>
      <c r="Y9">
        <f>CABAL!T11</f>
        <v>1561511</v>
      </c>
      <c r="Z9" t="str">
        <f>CABAL!U11</f>
        <v>GENERAL SANTOS 588</v>
      </c>
      <c r="AA9" t="str">
        <f>CABAL!V11</f>
        <v>09747230469</v>
      </c>
      <c r="AB9" t="s">
        <v>71</v>
      </c>
      <c r="AC9" t="s">
        <v>71</v>
      </c>
      <c r="AD9" s="27">
        <v>1</v>
      </c>
      <c r="AE9" s="27">
        <v>1</v>
      </c>
      <c r="AF9" t="s">
        <v>71</v>
      </c>
      <c r="AG9" s="43">
        <f>CABAL!I11</f>
        <v>78</v>
      </c>
      <c r="AH9" s="43">
        <v>0</v>
      </c>
      <c r="AI9">
        <f>CABAL!Z11</f>
        <v>16</v>
      </c>
      <c r="AJ9">
        <f>CABAL!AA11</f>
        <v>1</v>
      </c>
      <c r="AK9">
        <v>36</v>
      </c>
      <c r="AL9">
        <v>2</v>
      </c>
      <c r="AM9">
        <v>40</v>
      </c>
      <c r="AN9">
        <f>IF(CABAL!L11="CORRIENTE",1,IF(CABAL!L11="AHORRO",2,9999))</f>
        <v>2</v>
      </c>
      <c r="AO9" s="28">
        <f>CABAL!M11</f>
        <v>5782675</v>
      </c>
      <c r="AP9">
        <v>6</v>
      </c>
      <c r="AQ9">
        <v>9</v>
      </c>
      <c r="AS9">
        <v>1</v>
      </c>
      <c r="AT9">
        <v>0</v>
      </c>
      <c r="AU9">
        <v>0</v>
      </c>
      <c r="AW9" t="s">
        <v>72</v>
      </c>
      <c r="AX9" t="s">
        <v>73</v>
      </c>
    </row>
    <row r="10" spans="2:50" x14ac:dyDescent="0.25">
      <c r="B10">
        <f>CABAL!A12</f>
        <v>805</v>
      </c>
      <c r="C10">
        <f>CABAL!B12</f>
        <v>9</v>
      </c>
      <c r="D10" t="str">
        <f>CABAL!E12</f>
        <v>METREPAY-ZENTCODE</v>
      </c>
      <c r="E10" t="str">
        <f>CABAL!D12</f>
        <v>GRUPO IMPULSO S.A</v>
      </c>
      <c r="F10">
        <v>45</v>
      </c>
      <c r="G10">
        <v>3</v>
      </c>
      <c r="H10">
        <v>7</v>
      </c>
      <c r="I10" t="str">
        <f>CABAL!C12</f>
        <v>80084009-7</v>
      </c>
      <c r="J10">
        <v>0</v>
      </c>
      <c r="M10">
        <v>50</v>
      </c>
      <c r="N10">
        <v>1</v>
      </c>
      <c r="R10">
        <v>0</v>
      </c>
      <c r="T10">
        <f>CABAL!Y12</f>
        <v>1113</v>
      </c>
      <c r="U10" t="str">
        <f>CABAL!R12</f>
        <v>GRUPO IMPULSO S.A</v>
      </c>
      <c r="V10" t="str">
        <f>CABAL!S12</f>
        <v>ALE RACHID</v>
      </c>
      <c r="W10">
        <v>46</v>
      </c>
      <c r="X10">
        <v>1</v>
      </c>
      <c r="Y10">
        <f>CABAL!T12</f>
        <v>1561511</v>
      </c>
      <c r="Z10" t="str">
        <f>CABAL!U12</f>
        <v>GENERAL SANTOS 588</v>
      </c>
      <c r="AA10" t="str">
        <f>CABAL!V12</f>
        <v>09747230469</v>
      </c>
      <c r="AB10" t="s">
        <v>71</v>
      </c>
      <c r="AC10" t="s">
        <v>71</v>
      </c>
      <c r="AD10" s="27">
        <v>1</v>
      </c>
      <c r="AE10" s="27">
        <v>1</v>
      </c>
      <c r="AF10" t="s">
        <v>71</v>
      </c>
      <c r="AG10" s="43">
        <f>CABAL!I12</f>
        <v>78</v>
      </c>
      <c r="AH10" s="43">
        <v>0</v>
      </c>
      <c r="AI10">
        <f>CABAL!Z12</f>
        <v>16</v>
      </c>
      <c r="AJ10">
        <f>CABAL!AA12</f>
        <v>1</v>
      </c>
      <c r="AK10">
        <v>36</v>
      </c>
      <c r="AL10">
        <v>2</v>
      </c>
      <c r="AM10">
        <v>40</v>
      </c>
      <c r="AN10">
        <f>IF(CABAL!L12="CORRIENTE",1,IF(CABAL!L12="AHORRO",2,9999))</f>
        <v>2</v>
      </c>
      <c r="AO10" s="28">
        <f>CABAL!M12</f>
        <v>5782675</v>
      </c>
      <c r="AP10">
        <v>6</v>
      </c>
      <c r="AQ10">
        <v>9</v>
      </c>
      <c r="AS10">
        <v>1</v>
      </c>
      <c r="AT10">
        <v>0</v>
      </c>
      <c r="AU10">
        <v>0</v>
      </c>
      <c r="AW10" t="s">
        <v>72</v>
      </c>
      <c r="AX10" t="s">
        <v>73</v>
      </c>
    </row>
    <row r="11" spans="2:50" x14ac:dyDescent="0.25">
      <c r="B11">
        <f>CABAL!A13</f>
        <v>805</v>
      </c>
      <c r="C11">
        <f>CABAL!B13</f>
        <v>10</v>
      </c>
      <c r="D11" t="str">
        <f>CABAL!E13</f>
        <v>METREPAY-RECTORA</v>
      </c>
      <c r="E11" t="str">
        <f>CABAL!D13</f>
        <v>GRUPO IMPULSO S.A</v>
      </c>
      <c r="F11">
        <v>45</v>
      </c>
      <c r="G11">
        <v>3</v>
      </c>
      <c r="H11">
        <v>7</v>
      </c>
      <c r="I11" t="str">
        <f>CABAL!C13</f>
        <v>80084009-7</v>
      </c>
      <c r="J11">
        <v>0</v>
      </c>
      <c r="M11">
        <v>50</v>
      </c>
      <c r="N11">
        <v>1</v>
      </c>
      <c r="R11">
        <v>0</v>
      </c>
      <c r="T11">
        <f>CABAL!Y13</f>
        <v>1113</v>
      </c>
      <c r="U11" t="str">
        <f>CABAL!R13</f>
        <v>GRUPO IMPULSO S.A</v>
      </c>
      <c r="V11" t="str">
        <f>CABAL!S13</f>
        <v>ALE RACHID</v>
      </c>
      <c r="W11">
        <v>46</v>
      </c>
      <c r="X11">
        <v>1</v>
      </c>
      <c r="Y11">
        <f>CABAL!T13</f>
        <v>1561511</v>
      </c>
      <c r="Z11" t="str">
        <f>CABAL!U13</f>
        <v>GENERAL SANTOS 588</v>
      </c>
      <c r="AA11" t="str">
        <f>CABAL!V13</f>
        <v>09747230469</v>
      </c>
      <c r="AB11" t="s">
        <v>71</v>
      </c>
      <c r="AC11" t="s">
        <v>71</v>
      </c>
      <c r="AD11" s="27">
        <v>1</v>
      </c>
      <c r="AE11" s="27">
        <v>1</v>
      </c>
      <c r="AF11" t="s">
        <v>71</v>
      </c>
      <c r="AG11" s="43">
        <f>CABAL!I13</f>
        <v>78</v>
      </c>
      <c r="AH11" s="43">
        <v>0</v>
      </c>
      <c r="AI11">
        <f>CABAL!Z13</f>
        <v>16</v>
      </c>
      <c r="AJ11">
        <f>CABAL!AA13</f>
        <v>1</v>
      </c>
      <c r="AK11">
        <v>36</v>
      </c>
      <c r="AL11">
        <v>2</v>
      </c>
      <c r="AM11">
        <v>40</v>
      </c>
      <c r="AN11">
        <f>IF(CABAL!L13="CORRIENTE",1,IF(CABAL!L13="AHORRO",2,9999))</f>
        <v>2</v>
      </c>
      <c r="AO11" s="28">
        <f>CABAL!M13</f>
        <v>5782675</v>
      </c>
      <c r="AP11">
        <v>6</v>
      </c>
      <c r="AQ11">
        <v>9</v>
      </c>
      <c r="AS11">
        <v>1</v>
      </c>
      <c r="AT11">
        <v>0</v>
      </c>
      <c r="AU11">
        <v>0</v>
      </c>
      <c r="AW11" t="s">
        <v>72</v>
      </c>
      <c r="AX11" t="s">
        <v>73</v>
      </c>
    </row>
    <row r="12" spans="2:50" x14ac:dyDescent="0.25">
      <c r="B12">
        <f>CABAL!A14</f>
        <v>805</v>
      </c>
      <c r="C12">
        <f>CABAL!B14</f>
        <v>11</v>
      </c>
      <c r="D12" t="str">
        <f>CABAL!E14</f>
        <v>METREPAY-SKYCOP</v>
      </c>
      <c r="E12" t="str">
        <f>CABAL!D14</f>
        <v>GRUPO IMPULSO S.A</v>
      </c>
      <c r="F12">
        <v>45</v>
      </c>
      <c r="G12">
        <v>3</v>
      </c>
      <c r="H12">
        <v>7</v>
      </c>
      <c r="I12" t="str">
        <f>CABAL!C14</f>
        <v>80084009-7</v>
      </c>
      <c r="J12">
        <v>0</v>
      </c>
      <c r="M12">
        <v>50</v>
      </c>
      <c r="N12">
        <v>1</v>
      </c>
      <c r="R12">
        <v>0</v>
      </c>
      <c r="T12">
        <f>CABAL!Y14</f>
        <v>1113</v>
      </c>
      <c r="U12" t="str">
        <f>CABAL!R14</f>
        <v>GRUPO IMPULSO S.A</v>
      </c>
      <c r="V12" t="str">
        <f>CABAL!S14</f>
        <v>ALE RACHID</v>
      </c>
      <c r="W12">
        <v>46</v>
      </c>
      <c r="X12">
        <v>1</v>
      </c>
      <c r="Y12">
        <f>CABAL!T14</f>
        <v>1561511</v>
      </c>
      <c r="Z12" t="str">
        <f>CABAL!U14</f>
        <v>GENERAL SANTOS 588</v>
      </c>
      <c r="AA12" t="str">
        <f>CABAL!V14</f>
        <v>09747230469</v>
      </c>
      <c r="AB12" t="s">
        <v>71</v>
      </c>
      <c r="AC12" t="s">
        <v>71</v>
      </c>
      <c r="AD12" s="27">
        <v>1</v>
      </c>
      <c r="AE12" s="27">
        <v>1</v>
      </c>
      <c r="AF12" t="s">
        <v>71</v>
      </c>
      <c r="AG12" s="43">
        <f>CABAL!I14</f>
        <v>78</v>
      </c>
      <c r="AH12" s="43">
        <v>0</v>
      </c>
      <c r="AI12">
        <f>CABAL!Z14</f>
        <v>16</v>
      </c>
      <c r="AJ12">
        <f>CABAL!AA14</f>
        <v>1</v>
      </c>
      <c r="AK12">
        <v>36</v>
      </c>
      <c r="AL12">
        <v>2</v>
      </c>
      <c r="AM12">
        <v>40</v>
      </c>
      <c r="AN12">
        <f>IF(CABAL!L14="CORRIENTE",1,IF(CABAL!L14="AHORRO",2,9999))</f>
        <v>2</v>
      </c>
      <c r="AO12" s="28">
        <f>CABAL!M14</f>
        <v>5782675</v>
      </c>
      <c r="AP12">
        <v>6</v>
      </c>
      <c r="AQ12">
        <v>9</v>
      </c>
      <c r="AS12">
        <v>1</v>
      </c>
      <c r="AT12">
        <v>0</v>
      </c>
      <c r="AU12">
        <v>0</v>
      </c>
      <c r="AW12" t="s">
        <v>72</v>
      </c>
      <c r="AX12" t="s">
        <v>73</v>
      </c>
    </row>
    <row r="13" spans="2:50" x14ac:dyDescent="0.25">
      <c r="B13">
        <f>CABAL!A15</f>
        <v>805</v>
      </c>
      <c r="C13">
        <f>CABAL!B15</f>
        <v>12</v>
      </c>
      <c r="D13" t="str">
        <f>CABAL!E15</f>
        <v>METREPAY-MEDIGAL</v>
      </c>
      <c r="E13" t="str">
        <f>CABAL!D15</f>
        <v>GRUPO IMPULSO S.A</v>
      </c>
      <c r="F13">
        <v>45</v>
      </c>
      <c r="G13">
        <v>3</v>
      </c>
      <c r="H13">
        <v>7</v>
      </c>
      <c r="I13" t="str">
        <f>CABAL!C15</f>
        <v>80084009-7</v>
      </c>
      <c r="J13">
        <v>0</v>
      </c>
      <c r="M13">
        <v>50</v>
      </c>
      <c r="N13">
        <v>1</v>
      </c>
      <c r="R13">
        <v>0</v>
      </c>
      <c r="T13">
        <f>CABAL!Y15</f>
        <v>1113</v>
      </c>
      <c r="U13" t="str">
        <f>CABAL!R15</f>
        <v>GRUPO IMPULSO S.A</v>
      </c>
      <c r="V13" t="str">
        <f>CABAL!S15</f>
        <v>ALE RACHID</v>
      </c>
      <c r="W13">
        <v>46</v>
      </c>
      <c r="X13">
        <v>1</v>
      </c>
      <c r="Y13">
        <f>CABAL!T15</f>
        <v>1561511</v>
      </c>
      <c r="Z13" t="str">
        <f>CABAL!U15</f>
        <v>GENERAL SANTOS 588</v>
      </c>
      <c r="AA13" t="str">
        <f>CABAL!V15</f>
        <v>09747230469</v>
      </c>
      <c r="AB13" t="s">
        <v>71</v>
      </c>
      <c r="AC13" t="s">
        <v>71</v>
      </c>
      <c r="AD13" s="27">
        <v>1</v>
      </c>
      <c r="AE13" s="27">
        <v>1</v>
      </c>
      <c r="AF13" t="s">
        <v>71</v>
      </c>
      <c r="AG13" s="43">
        <f>CABAL!I15</f>
        <v>78</v>
      </c>
      <c r="AH13" s="43">
        <v>0</v>
      </c>
      <c r="AI13">
        <f>CABAL!Z15</f>
        <v>16</v>
      </c>
      <c r="AJ13">
        <f>CABAL!AA15</f>
        <v>1</v>
      </c>
      <c r="AK13">
        <v>36</v>
      </c>
      <c r="AL13">
        <v>2</v>
      </c>
      <c r="AM13">
        <v>40</v>
      </c>
      <c r="AN13">
        <f>IF(CABAL!L15="CORRIENTE",1,IF(CABAL!L15="AHORRO",2,9999))</f>
        <v>2</v>
      </c>
      <c r="AO13" s="28">
        <f>CABAL!M15</f>
        <v>5782675</v>
      </c>
      <c r="AP13">
        <v>6</v>
      </c>
      <c r="AQ13">
        <v>9</v>
      </c>
      <c r="AS13">
        <v>1</v>
      </c>
      <c r="AT13">
        <v>0</v>
      </c>
      <c r="AU13">
        <v>0</v>
      </c>
      <c r="AW13" t="s">
        <v>72</v>
      </c>
      <c r="AX13" t="s">
        <v>73</v>
      </c>
    </row>
    <row r="14" spans="2:50" x14ac:dyDescent="0.25">
      <c r="B14">
        <f>CABAL!A16</f>
        <v>805</v>
      </c>
      <c r="C14">
        <f>CABAL!B16</f>
        <v>13</v>
      </c>
      <c r="D14" t="str">
        <f>CABAL!E16</f>
        <v>METREPAY-BASE PRES</v>
      </c>
      <c r="E14" t="str">
        <f>CABAL!D16</f>
        <v>GRUPO IMPULSO S.A</v>
      </c>
      <c r="F14">
        <v>45</v>
      </c>
      <c r="G14">
        <v>3</v>
      </c>
      <c r="H14">
        <v>7</v>
      </c>
      <c r="I14" t="str">
        <f>CABAL!C16</f>
        <v>80084009-7</v>
      </c>
      <c r="J14">
        <v>0</v>
      </c>
      <c r="M14">
        <v>50</v>
      </c>
      <c r="N14">
        <v>1</v>
      </c>
      <c r="R14">
        <v>0</v>
      </c>
      <c r="T14">
        <f>CABAL!Y16</f>
        <v>1113</v>
      </c>
      <c r="U14" t="str">
        <f>CABAL!R16</f>
        <v>GRUPO IMPULSO S.A</v>
      </c>
      <c r="V14" t="str">
        <f>CABAL!S16</f>
        <v>ALE RACHID</v>
      </c>
      <c r="W14">
        <v>46</v>
      </c>
      <c r="X14">
        <v>1</v>
      </c>
      <c r="Y14">
        <f>CABAL!T16</f>
        <v>1561511</v>
      </c>
      <c r="Z14" t="str">
        <f>CABAL!U16</f>
        <v>GENERAL SANTOS 588</v>
      </c>
      <c r="AA14" t="str">
        <f>CABAL!V16</f>
        <v>09747230469</v>
      </c>
      <c r="AB14" t="s">
        <v>71</v>
      </c>
      <c r="AC14" t="s">
        <v>71</v>
      </c>
      <c r="AD14" s="27">
        <v>1</v>
      </c>
      <c r="AE14" s="27">
        <v>1</v>
      </c>
      <c r="AF14" t="s">
        <v>71</v>
      </c>
      <c r="AG14" s="43">
        <f>CABAL!I16</f>
        <v>78</v>
      </c>
      <c r="AH14" s="43">
        <v>0</v>
      </c>
      <c r="AI14">
        <f>CABAL!Z16</f>
        <v>16</v>
      </c>
      <c r="AJ14">
        <f>CABAL!AA16</f>
        <v>1</v>
      </c>
      <c r="AK14">
        <v>36</v>
      </c>
      <c r="AL14">
        <v>2</v>
      </c>
      <c r="AM14">
        <v>40</v>
      </c>
      <c r="AN14">
        <f>IF(CABAL!L16="CORRIENTE",1,IF(CABAL!L16="AHORRO",2,9999))</f>
        <v>2</v>
      </c>
      <c r="AO14" s="28">
        <f>CABAL!M16</f>
        <v>5782675</v>
      </c>
      <c r="AP14">
        <v>6</v>
      </c>
      <c r="AQ14">
        <v>9</v>
      </c>
      <c r="AS14">
        <v>1</v>
      </c>
      <c r="AT14">
        <v>0</v>
      </c>
      <c r="AU14">
        <v>0</v>
      </c>
      <c r="AW14" t="s">
        <v>72</v>
      </c>
      <c r="AX14" t="s">
        <v>73</v>
      </c>
    </row>
    <row r="15" spans="2:50" x14ac:dyDescent="0.25">
      <c r="B15">
        <f>CABAL!A17</f>
        <v>805</v>
      </c>
      <c r="C15">
        <f>CABAL!B17</f>
        <v>14</v>
      </c>
      <c r="D15" t="str">
        <f>CABAL!E17</f>
        <v>METREPAY-VOLT CLUB</v>
      </c>
      <c r="E15" t="str">
        <f>CABAL!D17</f>
        <v>GRUPO IMPULSO S.A</v>
      </c>
      <c r="F15">
        <v>45</v>
      </c>
      <c r="G15">
        <v>3</v>
      </c>
      <c r="H15">
        <v>7</v>
      </c>
      <c r="I15" t="str">
        <f>CABAL!C17</f>
        <v>80084009-7</v>
      </c>
      <c r="J15">
        <v>0</v>
      </c>
      <c r="M15">
        <v>50</v>
      </c>
      <c r="N15">
        <v>1</v>
      </c>
      <c r="R15">
        <v>0</v>
      </c>
      <c r="T15">
        <f>CABAL!Y17</f>
        <v>1113</v>
      </c>
      <c r="U15" t="str">
        <f>CABAL!R17</f>
        <v>GRUPO IMPULSO S.A</v>
      </c>
      <c r="V15" t="str">
        <f>CABAL!S17</f>
        <v>ALE RACHID</v>
      </c>
      <c r="W15">
        <v>46</v>
      </c>
      <c r="X15">
        <v>1</v>
      </c>
      <c r="Y15">
        <f>CABAL!T17</f>
        <v>1561511</v>
      </c>
      <c r="Z15" t="str">
        <f>CABAL!U17</f>
        <v>GENERAL SANTOS 588</v>
      </c>
      <c r="AA15" t="str">
        <f>CABAL!V17</f>
        <v>09747230469</v>
      </c>
      <c r="AB15" t="s">
        <v>71</v>
      </c>
      <c r="AC15" t="s">
        <v>71</v>
      </c>
      <c r="AD15" s="27">
        <v>1</v>
      </c>
      <c r="AE15" s="27">
        <v>1</v>
      </c>
      <c r="AF15" t="s">
        <v>71</v>
      </c>
      <c r="AG15" s="43">
        <f>CABAL!I17</f>
        <v>78</v>
      </c>
      <c r="AH15" s="43">
        <v>0</v>
      </c>
      <c r="AI15">
        <f>CABAL!Z17</f>
        <v>16</v>
      </c>
      <c r="AJ15">
        <f>CABAL!AA17</f>
        <v>1</v>
      </c>
      <c r="AK15">
        <v>36</v>
      </c>
      <c r="AL15">
        <v>2</v>
      </c>
      <c r="AM15">
        <v>40</v>
      </c>
      <c r="AN15">
        <f>IF(CABAL!L17="CORRIENTE",1,IF(CABAL!L17="AHORRO",2,9999))</f>
        <v>2</v>
      </c>
      <c r="AO15" s="28">
        <f>CABAL!M17</f>
        <v>5782675</v>
      </c>
      <c r="AP15">
        <v>6</v>
      </c>
      <c r="AQ15">
        <v>9</v>
      </c>
      <c r="AS15">
        <v>1</v>
      </c>
      <c r="AT15">
        <v>0</v>
      </c>
      <c r="AU15">
        <v>0</v>
      </c>
      <c r="AW15" t="s">
        <v>72</v>
      </c>
      <c r="AX15" t="s">
        <v>73</v>
      </c>
    </row>
    <row r="16" spans="2:50" x14ac:dyDescent="0.25">
      <c r="B16">
        <f>CABAL!A18</f>
        <v>805</v>
      </c>
      <c r="C16">
        <f>CABAL!B18</f>
        <v>15</v>
      </c>
      <c r="D16" t="str">
        <f>CABAL!E18</f>
        <v>METREPAY-UIP</v>
      </c>
      <c r="E16" t="str">
        <f>CABAL!D18</f>
        <v>GRUPO IMPULSO S.A</v>
      </c>
      <c r="F16">
        <v>45</v>
      </c>
      <c r="G16">
        <v>3</v>
      </c>
      <c r="H16">
        <v>7</v>
      </c>
      <c r="I16" t="str">
        <f>CABAL!C18</f>
        <v>80084009-7</v>
      </c>
      <c r="J16">
        <v>0</v>
      </c>
      <c r="M16">
        <v>50</v>
      </c>
      <c r="N16">
        <v>1</v>
      </c>
      <c r="R16">
        <v>0</v>
      </c>
      <c r="T16">
        <f>CABAL!Y18</f>
        <v>1113</v>
      </c>
      <c r="U16" t="str">
        <f>CABAL!R18</f>
        <v>GRUPO IMPULSO S.A</v>
      </c>
      <c r="V16" t="str">
        <f>CABAL!S18</f>
        <v>ALE RACHID</v>
      </c>
      <c r="W16">
        <v>46</v>
      </c>
      <c r="X16">
        <v>1</v>
      </c>
      <c r="Y16">
        <f>CABAL!T18</f>
        <v>1561511</v>
      </c>
      <c r="Z16" t="str">
        <f>CABAL!U18</f>
        <v>GENERAL SANTOS 588</v>
      </c>
      <c r="AA16" t="str">
        <f>CABAL!V18</f>
        <v>09747230469</v>
      </c>
      <c r="AB16" t="s">
        <v>71</v>
      </c>
      <c r="AC16" t="s">
        <v>71</v>
      </c>
      <c r="AD16" s="27">
        <v>1</v>
      </c>
      <c r="AE16" s="27">
        <v>1</v>
      </c>
      <c r="AF16" t="s">
        <v>71</v>
      </c>
      <c r="AG16" s="43">
        <f>CABAL!I18</f>
        <v>78</v>
      </c>
      <c r="AH16" s="43">
        <v>0</v>
      </c>
      <c r="AI16">
        <f>CABAL!Z18</f>
        <v>16</v>
      </c>
      <c r="AJ16">
        <f>CABAL!AA18</f>
        <v>1</v>
      </c>
      <c r="AK16">
        <v>36</v>
      </c>
      <c r="AL16">
        <v>2</v>
      </c>
      <c r="AM16">
        <v>40</v>
      </c>
      <c r="AN16">
        <f>IF(CABAL!L18="CORRIENTE",1,IF(CABAL!L18="AHORRO",2,9999))</f>
        <v>2</v>
      </c>
      <c r="AO16" s="28">
        <f>CABAL!M18</f>
        <v>5782675</v>
      </c>
      <c r="AP16">
        <v>6</v>
      </c>
      <c r="AQ16">
        <v>9</v>
      </c>
      <c r="AS16">
        <v>1</v>
      </c>
      <c r="AT16">
        <v>0</v>
      </c>
      <c r="AU16">
        <v>0</v>
      </c>
      <c r="AW16" t="s">
        <v>72</v>
      </c>
      <c r="AX16" t="s">
        <v>73</v>
      </c>
    </row>
    <row r="17" spans="2:50" x14ac:dyDescent="0.25">
      <c r="B17">
        <f>CABAL!A19</f>
        <v>805</v>
      </c>
      <c r="C17">
        <f>CABAL!B19</f>
        <v>16</v>
      </c>
      <c r="D17" t="str">
        <f>CABAL!E19</f>
        <v>METREPAY-EURO ASSIST</v>
      </c>
      <c r="E17" t="str">
        <f>CABAL!D19</f>
        <v>GRUPO IMPULSO S.A</v>
      </c>
      <c r="F17">
        <v>45</v>
      </c>
      <c r="G17">
        <v>3</v>
      </c>
      <c r="H17">
        <v>7</v>
      </c>
      <c r="I17" t="str">
        <f>CABAL!C19</f>
        <v>80084009-7</v>
      </c>
      <c r="J17">
        <v>0</v>
      </c>
      <c r="M17">
        <v>50</v>
      </c>
      <c r="N17">
        <v>1</v>
      </c>
      <c r="R17">
        <v>0</v>
      </c>
      <c r="T17">
        <f>CABAL!Y19</f>
        <v>1113</v>
      </c>
      <c r="U17" t="str">
        <f>CABAL!R19</f>
        <v>GRUPO IMPULSO S.A</v>
      </c>
      <c r="V17" t="str">
        <f>CABAL!S19</f>
        <v>ALE RACHID</v>
      </c>
      <c r="W17">
        <v>46</v>
      </c>
      <c r="X17">
        <v>1</v>
      </c>
      <c r="Y17">
        <f>CABAL!T19</f>
        <v>1561511</v>
      </c>
      <c r="Z17" t="str">
        <f>CABAL!U19</f>
        <v>GENERAL SANTOS 588</v>
      </c>
      <c r="AA17" t="str">
        <f>CABAL!V19</f>
        <v>09747230469</v>
      </c>
      <c r="AB17" t="s">
        <v>71</v>
      </c>
      <c r="AC17" t="s">
        <v>71</v>
      </c>
      <c r="AD17" s="27">
        <v>1</v>
      </c>
      <c r="AE17" s="27">
        <v>1</v>
      </c>
      <c r="AF17" t="s">
        <v>71</v>
      </c>
      <c r="AG17" s="43">
        <f>CABAL!I19</f>
        <v>78</v>
      </c>
      <c r="AH17" s="43">
        <v>0</v>
      </c>
      <c r="AI17">
        <f>CABAL!Z19</f>
        <v>16</v>
      </c>
      <c r="AJ17">
        <f>CABAL!AA19</f>
        <v>1</v>
      </c>
      <c r="AK17">
        <v>36</v>
      </c>
      <c r="AL17">
        <v>2</v>
      </c>
      <c r="AM17">
        <v>40</v>
      </c>
      <c r="AN17">
        <f>IF(CABAL!L19="CORRIENTE",1,IF(CABAL!L19="AHORRO",2,9999))</f>
        <v>2</v>
      </c>
      <c r="AO17" s="28">
        <f>CABAL!M19</f>
        <v>5782675</v>
      </c>
      <c r="AP17">
        <v>6</v>
      </c>
      <c r="AQ17">
        <v>9</v>
      </c>
      <c r="AS17">
        <v>1</v>
      </c>
      <c r="AT17">
        <v>0</v>
      </c>
      <c r="AU17">
        <v>0</v>
      </c>
      <c r="AW17" t="s">
        <v>72</v>
      </c>
      <c r="AX17" t="s">
        <v>73</v>
      </c>
    </row>
    <row r="18" spans="2:50" x14ac:dyDescent="0.25">
      <c r="B18">
        <f>CABAL!A20</f>
        <v>805</v>
      </c>
      <c r="C18">
        <f>CABAL!B20</f>
        <v>17</v>
      </c>
      <c r="D18" t="str">
        <f>CABAL!E20</f>
        <v>METREPAY-USINA</v>
      </c>
      <c r="E18" t="str">
        <f>CABAL!D20</f>
        <v>GRUPO IMPULSO S.A</v>
      </c>
      <c r="F18">
        <v>45</v>
      </c>
      <c r="G18">
        <v>3</v>
      </c>
      <c r="H18">
        <v>7</v>
      </c>
      <c r="I18" t="str">
        <f>CABAL!C20</f>
        <v>80084009-7</v>
      </c>
      <c r="J18">
        <v>0</v>
      </c>
      <c r="M18">
        <v>50</v>
      </c>
      <c r="N18">
        <v>1</v>
      </c>
      <c r="R18">
        <v>0</v>
      </c>
      <c r="T18">
        <f>CABAL!Y20</f>
        <v>1113</v>
      </c>
      <c r="U18" t="str">
        <f>CABAL!R20</f>
        <v>GRUPO IMPULSO S.A</v>
      </c>
      <c r="V18" t="str">
        <f>CABAL!S20</f>
        <v>ALE RACHID</v>
      </c>
      <c r="W18">
        <v>46</v>
      </c>
      <c r="X18">
        <v>1</v>
      </c>
      <c r="Y18">
        <f>CABAL!T20</f>
        <v>1561511</v>
      </c>
      <c r="Z18" t="str">
        <f>CABAL!U20</f>
        <v>GENERAL SANTOS 588</v>
      </c>
      <c r="AA18" t="str">
        <f>CABAL!V20</f>
        <v>09747230469</v>
      </c>
      <c r="AB18" t="s">
        <v>71</v>
      </c>
      <c r="AC18" t="s">
        <v>71</v>
      </c>
      <c r="AD18" s="27">
        <v>1</v>
      </c>
      <c r="AE18" s="27">
        <v>1</v>
      </c>
      <c r="AF18" t="s">
        <v>71</v>
      </c>
      <c r="AG18" s="43">
        <f>CABAL!I20</f>
        <v>78</v>
      </c>
      <c r="AH18" s="43">
        <v>0</v>
      </c>
      <c r="AI18">
        <f>CABAL!Z20</f>
        <v>16</v>
      </c>
      <c r="AJ18">
        <f>CABAL!AA20</f>
        <v>1</v>
      </c>
      <c r="AK18">
        <v>36</v>
      </c>
      <c r="AL18">
        <v>2</v>
      </c>
      <c r="AM18">
        <v>40</v>
      </c>
      <c r="AN18">
        <f>IF(CABAL!L20="CORRIENTE",1,IF(CABAL!L20="AHORRO",2,9999))</f>
        <v>2</v>
      </c>
      <c r="AO18" s="28">
        <f>CABAL!M20</f>
        <v>5782675</v>
      </c>
      <c r="AP18">
        <v>6</v>
      </c>
      <c r="AQ18">
        <v>9</v>
      </c>
      <c r="AS18">
        <v>1</v>
      </c>
      <c r="AT18">
        <v>0</v>
      </c>
      <c r="AU18">
        <v>0</v>
      </c>
      <c r="AW18" t="s">
        <v>72</v>
      </c>
      <c r="AX18" t="s">
        <v>73</v>
      </c>
    </row>
    <row r="19" spans="2:50" x14ac:dyDescent="0.25">
      <c r="B19">
        <f>CABAL!A21</f>
        <v>805</v>
      </c>
      <c r="C19">
        <f>CABAL!B21</f>
        <v>18</v>
      </c>
      <c r="D19" t="str">
        <f>CABAL!E21</f>
        <v>METREPAY-KOGA</v>
      </c>
      <c r="E19" t="str">
        <f>CABAL!D21</f>
        <v>GRUPO IMPULSO S.A</v>
      </c>
      <c r="F19">
        <v>45</v>
      </c>
      <c r="G19">
        <v>3</v>
      </c>
      <c r="H19">
        <v>7</v>
      </c>
      <c r="I19" t="str">
        <f>CABAL!C21</f>
        <v>80084009-7</v>
      </c>
      <c r="J19">
        <v>0</v>
      </c>
      <c r="M19">
        <v>50</v>
      </c>
      <c r="N19">
        <v>1</v>
      </c>
      <c r="R19">
        <v>0</v>
      </c>
      <c r="T19">
        <f>CABAL!Y21</f>
        <v>1113</v>
      </c>
      <c r="U19" t="str">
        <f>CABAL!R21</f>
        <v>GRUPO IMPULSO S.A</v>
      </c>
      <c r="V19" t="str">
        <f>CABAL!S21</f>
        <v>ALE RACHID</v>
      </c>
      <c r="W19">
        <v>46</v>
      </c>
      <c r="X19">
        <v>1</v>
      </c>
      <c r="Y19">
        <f>CABAL!T21</f>
        <v>1561511</v>
      </c>
      <c r="Z19" t="str">
        <f>CABAL!U21</f>
        <v>GENERAL SANTOS 588</v>
      </c>
      <c r="AA19" t="str">
        <f>CABAL!V21</f>
        <v>09747230469</v>
      </c>
      <c r="AB19" t="s">
        <v>71</v>
      </c>
      <c r="AC19" t="s">
        <v>71</v>
      </c>
      <c r="AD19" s="27">
        <v>1</v>
      </c>
      <c r="AE19" s="27">
        <v>1</v>
      </c>
      <c r="AF19" t="s">
        <v>71</v>
      </c>
      <c r="AG19" s="43">
        <f>CABAL!I21</f>
        <v>78</v>
      </c>
      <c r="AH19" s="43">
        <v>0</v>
      </c>
      <c r="AI19">
        <f>CABAL!Z21</f>
        <v>16</v>
      </c>
      <c r="AJ19">
        <f>CABAL!AA21</f>
        <v>1</v>
      </c>
      <c r="AK19">
        <v>36</v>
      </c>
      <c r="AL19">
        <v>2</v>
      </c>
      <c r="AM19">
        <v>40</v>
      </c>
      <c r="AN19">
        <f>IF(CABAL!L21="CORRIENTE",1,IF(CABAL!L21="AHORRO",2,9999))</f>
        <v>2</v>
      </c>
      <c r="AO19" s="28">
        <f>CABAL!M21</f>
        <v>5782675</v>
      </c>
      <c r="AP19">
        <v>6</v>
      </c>
      <c r="AQ19">
        <v>9</v>
      </c>
      <c r="AS19">
        <v>1</v>
      </c>
      <c r="AT19">
        <v>0</v>
      </c>
      <c r="AU19">
        <v>0</v>
      </c>
      <c r="AW19" t="s">
        <v>72</v>
      </c>
      <c r="AX19" t="s">
        <v>73</v>
      </c>
    </row>
    <row r="20" spans="2:50" x14ac:dyDescent="0.25">
      <c r="B20">
        <f>CABAL!A22</f>
        <v>805</v>
      </c>
      <c r="C20">
        <f>CABAL!B22</f>
        <v>19</v>
      </c>
      <c r="D20" t="str">
        <f>CABAL!E22</f>
        <v>METREPAY-ARCA</v>
      </c>
      <c r="E20" t="str">
        <f>CABAL!D22</f>
        <v>GRUPO IMPULSO S.A</v>
      </c>
      <c r="F20">
        <v>45</v>
      </c>
      <c r="G20">
        <v>3</v>
      </c>
      <c r="H20">
        <v>7</v>
      </c>
      <c r="I20" t="str">
        <f>CABAL!C22</f>
        <v>80084009-7</v>
      </c>
      <c r="J20">
        <v>0</v>
      </c>
      <c r="M20">
        <v>50</v>
      </c>
      <c r="N20">
        <v>1</v>
      </c>
      <c r="R20">
        <v>0</v>
      </c>
      <c r="T20">
        <f>CABAL!Y22</f>
        <v>1113</v>
      </c>
      <c r="U20" t="str">
        <f>CABAL!R22</f>
        <v>GRUPO IMPULSO S.A</v>
      </c>
      <c r="V20" t="str">
        <f>CABAL!S22</f>
        <v>ALE RACHID</v>
      </c>
      <c r="W20">
        <v>46</v>
      </c>
      <c r="X20">
        <v>1</v>
      </c>
      <c r="Y20">
        <f>CABAL!T22</f>
        <v>1561511</v>
      </c>
      <c r="Z20" t="str">
        <f>CABAL!U22</f>
        <v>GENERAL SANTOS 588</v>
      </c>
      <c r="AA20" t="str">
        <f>CABAL!V22</f>
        <v>09747230469</v>
      </c>
      <c r="AB20" t="s">
        <v>71</v>
      </c>
      <c r="AC20" t="s">
        <v>71</v>
      </c>
      <c r="AD20" s="27">
        <v>1</v>
      </c>
      <c r="AE20" s="27">
        <v>1</v>
      </c>
      <c r="AF20" t="s">
        <v>71</v>
      </c>
      <c r="AG20" s="43">
        <f>CABAL!I22</f>
        <v>78</v>
      </c>
      <c r="AH20" s="43">
        <v>0</v>
      </c>
      <c r="AI20">
        <f>CABAL!Z22</f>
        <v>16</v>
      </c>
      <c r="AJ20">
        <f>CABAL!AA22</f>
        <v>1</v>
      </c>
      <c r="AK20">
        <v>36</v>
      </c>
      <c r="AL20">
        <v>2</v>
      </c>
      <c r="AM20">
        <v>40</v>
      </c>
      <c r="AN20">
        <f>IF(CABAL!L22="CORRIENTE",1,IF(CABAL!L22="AHORRO",2,9999))</f>
        <v>2</v>
      </c>
      <c r="AO20" s="28">
        <f>CABAL!M22</f>
        <v>5782675</v>
      </c>
      <c r="AP20">
        <v>6</v>
      </c>
      <c r="AQ20">
        <v>9</v>
      </c>
      <c r="AS20">
        <v>1</v>
      </c>
      <c r="AT20">
        <v>0</v>
      </c>
      <c r="AU20">
        <v>0</v>
      </c>
      <c r="AW20" t="s">
        <v>72</v>
      </c>
      <c r="AX20" t="s">
        <v>73</v>
      </c>
    </row>
    <row r="21" spans="2:50" x14ac:dyDescent="0.25">
      <c r="B21">
        <f>CABAL!A23</f>
        <v>805</v>
      </c>
      <c r="C21">
        <f>CABAL!B23</f>
        <v>20</v>
      </c>
      <c r="D21" t="str">
        <f>CABAL!E23</f>
        <v>METREPAY-AG COACH</v>
      </c>
      <c r="E21" t="str">
        <f>CABAL!D23</f>
        <v>GRUPO IMPULSO S.A</v>
      </c>
      <c r="F21">
        <v>45</v>
      </c>
      <c r="G21">
        <v>3</v>
      </c>
      <c r="H21">
        <v>7</v>
      </c>
      <c r="I21" t="str">
        <f>CABAL!C23</f>
        <v>80084009-7</v>
      </c>
      <c r="J21">
        <v>0</v>
      </c>
      <c r="M21">
        <v>50</v>
      </c>
      <c r="N21">
        <v>1</v>
      </c>
      <c r="R21">
        <v>0</v>
      </c>
      <c r="T21">
        <f>CABAL!Y23</f>
        <v>1113</v>
      </c>
      <c r="U21" t="str">
        <f>CABAL!R23</f>
        <v>GRUPO IMPULSO S.A</v>
      </c>
      <c r="V21" t="str">
        <f>CABAL!S23</f>
        <v>ALE RACHID</v>
      </c>
      <c r="W21">
        <v>46</v>
      </c>
      <c r="X21">
        <v>1</v>
      </c>
      <c r="Y21">
        <f>CABAL!T23</f>
        <v>1561511</v>
      </c>
      <c r="Z21" t="str">
        <f>CABAL!U23</f>
        <v>GENERAL SANTOS 588</v>
      </c>
      <c r="AA21" t="str">
        <f>CABAL!V23</f>
        <v>09747230469</v>
      </c>
      <c r="AB21" t="s">
        <v>71</v>
      </c>
      <c r="AC21" t="s">
        <v>71</v>
      </c>
      <c r="AD21" s="27">
        <v>1</v>
      </c>
      <c r="AE21" s="27">
        <v>1</v>
      </c>
      <c r="AF21" t="s">
        <v>71</v>
      </c>
      <c r="AG21" s="43">
        <f>CABAL!I23</f>
        <v>78</v>
      </c>
      <c r="AH21" s="43">
        <v>0</v>
      </c>
      <c r="AI21">
        <f>CABAL!Z23</f>
        <v>16</v>
      </c>
      <c r="AJ21">
        <f>CABAL!AA23</f>
        <v>1</v>
      </c>
      <c r="AK21">
        <v>36</v>
      </c>
      <c r="AL21">
        <v>2</v>
      </c>
      <c r="AM21">
        <v>40</v>
      </c>
      <c r="AN21">
        <f>IF(CABAL!L23="CORRIENTE",1,IF(CABAL!L23="AHORRO",2,9999))</f>
        <v>2</v>
      </c>
      <c r="AO21" s="28">
        <f>CABAL!M23</f>
        <v>5782675</v>
      </c>
      <c r="AP21">
        <v>6</v>
      </c>
      <c r="AQ21">
        <v>9</v>
      </c>
      <c r="AS21">
        <v>1</v>
      </c>
      <c r="AT21">
        <v>0</v>
      </c>
      <c r="AU21">
        <v>0</v>
      </c>
      <c r="AW21" t="s">
        <v>72</v>
      </c>
      <c r="AX21" t="s">
        <v>73</v>
      </c>
    </row>
    <row r="22" spans="2:50" x14ac:dyDescent="0.25">
      <c r="B22">
        <f>CABAL!A24</f>
        <v>805</v>
      </c>
      <c r="C22">
        <f>CABAL!B24</f>
        <v>21</v>
      </c>
      <c r="D22" t="str">
        <f>CABAL!E24</f>
        <v>METREPAY-INST.PRIV.LENGUAS</v>
      </c>
      <c r="E22" t="str">
        <f>CABAL!D24</f>
        <v>GRUPO IMPULSO S.A</v>
      </c>
      <c r="F22">
        <v>45</v>
      </c>
      <c r="G22">
        <v>3</v>
      </c>
      <c r="H22">
        <v>7</v>
      </c>
      <c r="I22" t="str">
        <f>CABAL!C24</f>
        <v>80084009-7</v>
      </c>
      <c r="J22">
        <v>0</v>
      </c>
      <c r="M22">
        <v>50</v>
      </c>
      <c r="N22">
        <v>1</v>
      </c>
      <c r="R22">
        <v>0</v>
      </c>
      <c r="T22">
        <f>CABAL!Y24</f>
        <v>1113</v>
      </c>
      <c r="U22" t="str">
        <f>CABAL!R24</f>
        <v>GRUPO IMPULSO S.A</v>
      </c>
      <c r="V22" t="str">
        <f>CABAL!S24</f>
        <v>ALE RACHID</v>
      </c>
      <c r="W22">
        <v>46</v>
      </c>
      <c r="X22">
        <v>1</v>
      </c>
      <c r="Y22">
        <f>CABAL!T24</f>
        <v>1561511</v>
      </c>
      <c r="Z22" t="str">
        <f>CABAL!U24</f>
        <v>GENERAL SANTOS 588</v>
      </c>
      <c r="AA22" t="str">
        <f>CABAL!V24</f>
        <v>09747230469</v>
      </c>
      <c r="AB22" t="s">
        <v>71</v>
      </c>
      <c r="AC22" t="s">
        <v>71</v>
      </c>
      <c r="AD22" s="27">
        <v>1</v>
      </c>
      <c r="AE22" s="27">
        <v>1</v>
      </c>
      <c r="AF22" t="s">
        <v>71</v>
      </c>
      <c r="AG22" s="43">
        <f>CABAL!I24</f>
        <v>78</v>
      </c>
      <c r="AH22" s="43">
        <v>0</v>
      </c>
      <c r="AI22">
        <f>CABAL!Z24</f>
        <v>16</v>
      </c>
      <c r="AJ22">
        <f>CABAL!AA24</f>
        <v>1</v>
      </c>
      <c r="AK22">
        <v>36</v>
      </c>
      <c r="AL22">
        <v>2</v>
      </c>
      <c r="AM22">
        <v>40</v>
      </c>
      <c r="AN22">
        <f>IF(CABAL!L24="CORRIENTE",1,IF(CABAL!L24="AHORRO",2,9999))</f>
        <v>2</v>
      </c>
      <c r="AO22" s="28">
        <f>CABAL!M24</f>
        <v>5782675</v>
      </c>
      <c r="AP22">
        <v>6</v>
      </c>
      <c r="AQ22">
        <v>9</v>
      </c>
      <c r="AS22">
        <v>1</v>
      </c>
      <c r="AT22">
        <v>0</v>
      </c>
      <c r="AU22">
        <v>0</v>
      </c>
      <c r="AW22" t="s">
        <v>72</v>
      </c>
      <c r="AX22" t="s">
        <v>73</v>
      </c>
    </row>
    <row r="23" spans="2:50" x14ac:dyDescent="0.25">
      <c r="B23">
        <f>CABAL!A25</f>
        <v>805</v>
      </c>
      <c r="C23">
        <f>CABAL!B25</f>
        <v>22</v>
      </c>
      <c r="D23" t="str">
        <f>CABAL!E25</f>
        <v>METREPAY-ARUBA</v>
      </c>
      <c r="E23" t="str">
        <f>CABAL!D25</f>
        <v>GRUPO IMPULSO S.A</v>
      </c>
      <c r="F23">
        <v>45</v>
      </c>
      <c r="G23">
        <v>3</v>
      </c>
      <c r="H23">
        <v>7</v>
      </c>
      <c r="I23" t="str">
        <f>CABAL!C25</f>
        <v>80084009-7</v>
      </c>
      <c r="J23">
        <v>0</v>
      </c>
      <c r="M23">
        <v>50</v>
      </c>
      <c r="N23">
        <v>1</v>
      </c>
      <c r="R23">
        <v>0</v>
      </c>
      <c r="T23">
        <f>CABAL!Y25</f>
        <v>1113</v>
      </c>
      <c r="U23" t="str">
        <f>CABAL!R25</f>
        <v>GRUPO IMPULSO S.A</v>
      </c>
      <c r="V23" t="str">
        <f>CABAL!S25</f>
        <v>ALE RACHID</v>
      </c>
      <c r="W23">
        <v>46</v>
      </c>
      <c r="X23">
        <v>1</v>
      </c>
      <c r="Y23">
        <f>CABAL!T25</f>
        <v>1561511</v>
      </c>
      <c r="Z23" t="str">
        <f>CABAL!U25</f>
        <v>GENERAL SANTOS 588</v>
      </c>
      <c r="AA23" t="str">
        <f>CABAL!V25</f>
        <v>09747230469</v>
      </c>
      <c r="AB23" t="s">
        <v>71</v>
      </c>
      <c r="AC23" t="s">
        <v>71</v>
      </c>
      <c r="AD23" s="27">
        <v>1</v>
      </c>
      <c r="AE23" s="27">
        <v>1</v>
      </c>
      <c r="AF23" t="s">
        <v>71</v>
      </c>
      <c r="AG23" s="43">
        <f>CABAL!I25</f>
        <v>78</v>
      </c>
      <c r="AH23" s="43">
        <v>0</v>
      </c>
      <c r="AI23">
        <f>CABAL!Z25</f>
        <v>16</v>
      </c>
      <c r="AJ23">
        <f>CABAL!AA25</f>
        <v>1</v>
      </c>
      <c r="AK23">
        <v>36</v>
      </c>
      <c r="AL23">
        <v>2</v>
      </c>
      <c r="AM23">
        <v>40</v>
      </c>
      <c r="AN23">
        <f>IF(CABAL!L25="CORRIENTE",1,IF(CABAL!L25="AHORRO",2,9999))</f>
        <v>2</v>
      </c>
      <c r="AO23" s="28">
        <f>CABAL!M25</f>
        <v>5782675</v>
      </c>
      <c r="AP23">
        <v>6</v>
      </c>
      <c r="AQ23">
        <v>9</v>
      </c>
      <c r="AS23">
        <v>1</v>
      </c>
      <c r="AT23">
        <v>0</v>
      </c>
      <c r="AU23">
        <v>0</v>
      </c>
      <c r="AW23" t="s">
        <v>72</v>
      </c>
      <c r="AX23" t="s">
        <v>73</v>
      </c>
    </row>
    <row r="24" spans="2:50" x14ac:dyDescent="0.25">
      <c r="B24">
        <f>CABAL!A26</f>
        <v>805</v>
      </c>
      <c r="C24">
        <f>CABAL!B26</f>
        <v>23</v>
      </c>
      <c r="D24" t="str">
        <f>CABAL!E26</f>
        <v>METREPAY-FIT FOR LIFE</v>
      </c>
      <c r="E24" t="str">
        <f>CABAL!D26</f>
        <v>GRUPO IMPULSO S.A</v>
      </c>
      <c r="F24">
        <v>45</v>
      </c>
      <c r="G24">
        <v>3</v>
      </c>
      <c r="H24">
        <v>7</v>
      </c>
      <c r="I24" t="str">
        <f>CABAL!C26</f>
        <v>80084009-7</v>
      </c>
      <c r="J24">
        <v>0</v>
      </c>
      <c r="M24">
        <v>50</v>
      </c>
      <c r="N24">
        <v>1</v>
      </c>
      <c r="R24">
        <v>0</v>
      </c>
      <c r="T24">
        <f>CABAL!Y26</f>
        <v>1113</v>
      </c>
      <c r="U24" t="str">
        <f>CABAL!R26</f>
        <v>GRUPO IMPULSO S.A</v>
      </c>
      <c r="V24" t="str">
        <f>CABAL!S26</f>
        <v>ALE RACHID</v>
      </c>
      <c r="W24">
        <v>46</v>
      </c>
      <c r="X24">
        <v>1</v>
      </c>
      <c r="Y24">
        <f>CABAL!T26</f>
        <v>1561511</v>
      </c>
      <c r="Z24" t="str">
        <f>CABAL!U26</f>
        <v>GENERAL SANTOS 588</v>
      </c>
      <c r="AA24" t="str">
        <f>CABAL!V26</f>
        <v>09747230469</v>
      </c>
      <c r="AB24" t="s">
        <v>71</v>
      </c>
      <c r="AC24" t="s">
        <v>71</v>
      </c>
      <c r="AD24" s="27">
        <v>1</v>
      </c>
      <c r="AE24" s="27">
        <v>1</v>
      </c>
      <c r="AF24" t="s">
        <v>71</v>
      </c>
      <c r="AG24" s="43">
        <f>CABAL!I26</f>
        <v>78</v>
      </c>
      <c r="AH24" s="43">
        <v>0</v>
      </c>
      <c r="AI24">
        <f>CABAL!Z26</f>
        <v>16</v>
      </c>
      <c r="AJ24">
        <f>CABAL!AA26</f>
        <v>1</v>
      </c>
      <c r="AK24">
        <v>36</v>
      </c>
      <c r="AL24">
        <v>2</v>
      </c>
      <c r="AM24">
        <v>40</v>
      </c>
      <c r="AN24">
        <f>IF(CABAL!L26="CORRIENTE",1,IF(CABAL!L26="AHORRO",2,9999))</f>
        <v>2</v>
      </c>
      <c r="AO24" s="28">
        <f>CABAL!M26</f>
        <v>5782675</v>
      </c>
      <c r="AP24">
        <v>6</v>
      </c>
      <c r="AQ24">
        <v>9</v>
      </c>
      <c r="AS24">
        <v>1</v>
      </c>
      <c r="AT24">
        <v>0</v>
      </c>
      <c r="AU24">
        <v>0</v>
      </c>
      <c r="AW24" t="s">
        <v>72</v>
      </c>
      <c r="AX24" t="s">
        <v>73</v>
      </c>
    </row>
    <row r="25" spans="2:50" x14ac:dyDescent="0.25">
      <c r="B25">
        <f>CABAL!A27</f>
        <v>805</v>
      </c>
      <c r="C25">
        <f>CABAL!B27</f>
        <v>24</v>
      </c>
      <c r="D25" t="str">
        <f>CABAL!E27</f>
        <v>METREPAY-CAMPRO</v>
      </c>
      <c r="E25" t="str">
        <f>CABAL!D27</f>
        <v>GRUPO IMPULSO S.A</v>
      </c>
      <c r="F25">
        <v>45</v>
      </c>
      <c r="G25">
        <v>3</v>
      </c>
      <c r="H25">
        <v>7</v>
      </c>
      <c r="I25" t="str">
        <f>CABAL!C27</f>
        <v>80084009-7</v>
      </c>
      <c r="J25">
        <v>0</v>
      </c>
      <c r="M25">
        <v>50</v>
      </c>
      <c r="N25">
        <v>1</v>
      </c>
      <c r="R25">
        <v>0</v>
      </c>
      <c r="T25">
        <f>CABAL!Y27</f>
        <v>1113</v>
      </c>
      <c r="U25" t="str">
        <f>CABAL!R27</f>
        <v>GRUPO IMPULSO S.A</v>
      </c>
      <c r="V25" t="str">
        <f>CABAL!S27</f>
        <v>ALE RACHID</v>
      </c>
      <c r="W25">
        <v>46</v>
      </c>
      <c r="X25">
        <v>1</v>
      </c>
      <c r="Y25">
        <f>CABAL!T27</f>
        <v>1561511</v>
      </c>
      <c r="Z25" t="str">
        <f>CABAL!U27</f>
        <v>GENERAL SANTOS 588</v>
      </c>
      <c r="AA25" t="str">
        <f>CABAL!V27</f>
        <v>09747230469</v>
      </c>
      <c r="AB25" t="s">
        <v>71</v>
      </c>
      <c r="AC25" t="s">
        <v>71</v>
      </c>
      <c r="AD25" s="27">
        <v>1</v>
      </c>
      <c r="AE25" s="27">
        <v>1</v>
      </c>
      <c r="AF25" t="s">
        <v>71</v>
      </c>
      <c r="AG25" s="43">
        <f>CABAL!I27</f>
        <v>78</v>
      </c>
      <c r="AH25" s="43">
        <v>0</v>
      </c>
      <c r="AI25">
        <f>CABAL!Z27</f>
        <v>16</v>
      </c>
      <c r="AJ25">
        <f>CABAL!AA27</f>
        <v>1</v>
      </c>
      <c r="AK25">
        <v>36</v>
      </c>
      <c r="AL25">
        <v>2</v>
      </c>
      <c r="AM25">
        <v>40</v>
      </c>
      <c r="AN25">
        <f>IF(CABAL!L27="CORRIENTE",1,IF(CABAL!L27="AHORRO",2,9999))</f>
        <v>2</v>
      </c>
      <c r="AO25" s="28">
        <f>CABAL!M27</f>
        <v>5782675</v>
      </c>
      <c r="AP25">
        <v>6</v>
      </c>
      <c r="AQ25">
        <v>9</v>
      </c>
      <c r="AS25">
        <v>1</v>
      </c>
      <c r="AT25">
        <v>0</v>
      </c>
      <c r="AU25">
        <v>0</v>
      </c>
      <c r="AW25" t="s">
        <v>72</v>
      </c>
      <c r="AX25" t="s">
        <v>73</v>
      </c>
    </row>
    <row r="26" spans="2:50" x14ac:dyDescent="0.25">
      <c r="B26">
        <f>CABAL!A28</f>
        <v>805</v>
      </c>
      <c r="C26">
        <f>CABAL!B28</f>
        <v>25</v>
      </c>
      <c r="D26" t="str">
        <f>CABAL!E28</f>
        <v>METREPAY-PROSEGUR</v>
      </c>
      <c r="E26" t="str">
        <f>CABAL!D28</f>
        <v>GRUPO IMPULSO S.A</v>
      </c>
      <c r="F26">
        <v>45</v>
      </c>
      <c r="G26">
        <v>3</v>
      </c>
      <c r="H26">
        <v>7</v>
      </c>
      <c r="I26" t="str">
        <f>CABAL!C28</f>
        <v>80084009-7</v>
      </c>
      <c r="J26">
        <v>0</v>
      </c>
      <c r="M26">
        <v>50</v>
      </c>
      <c r="N26">
        <v>1</v>
      </c>
      <c r="R26">
        <v>0</v>
      </c>
      <c r="T26">
        <f>CABAL!Y28</f>
        <v>1113</v>
      </c>
      <c r="U26" t="str">
        <f>CABAL!R28</f>
        <v>GRUPO IMPULSO S.A</v>
      </c>
      <c r="V26" t="str">
        <f>CABAL!S28</f>
        <v>ALE RACHID</v>
      </c>
      <c r="W26">
        <v>46</v>
      </c>
      <c r="X26">
        <v>1</v>
      </c>
      <c r="Y26">
        <f>CABAL!T28</f>
        <v>1561511</v>
      </c>
      <c r="Z26" t="str">
        <f>CABAL!U28</f>
        <v>GENERAL SANTOS 588</v>
      </c>
      <c r="AA26" t="str">
        <f>CABAL!V28</f>
        <v>09747230469</v>
      </c>
      <c r="AB26" t="s">
        <v>71</v>
      </c>
      <c r="AC26" t="s">
        <v>71</v>
      </c>
      <c r="AD26" s="27">
        <v>1</v>
      </c>
      <c r="AE26" s="27">
        <v>1</v>
      </c>
      <c r="AF26" t="s">
        <v>71</v>
      </c>
      <c r="AG26" s="43">
        <f>CABAL!I28</f>
        <v>78</v>
      </c>
      <c r="AH26" s="43">
        <v>0</v>
      </c>
      <c r="AI26">
        <f>CABAL!Z28</f>
        <v>16</v>
      </c>
      <c r="AJ26">
        <f>CABAL!AA28</f>
        <v>1</v>
      </c>
      <c r="AK26">
        <v>36</v>
      </c>
      <c r="AL26">
        <v>2</v>
      </c>
      <c r="AM26">
        <v>40</v>
      </c>
      <c r="AN26">
        <f>IF(CABAL!L28="CORRIENTE",1,IF(CABAL!L28="AHORRO",2,9999))</f>
        <v>2</v>
      </c>
      <c r="AO26" s="28">
        <f>CABAL!M28</f>
        <v>5782675</v>
      </c>
      <c r="AP26">
        <v>6</v>
      </c>
      <c r="AQ26">
        <v>9</v>
      </c>
      <c r="AS26">
        <v>1</v>
      </c>
      <c r="AT26">
        <v>0</v>
      </c>
      <c r="AU26">
        <v>0</v>
      </c>
      <c r="AW26" t="s">
        <v>72</v>
      </c>
      <c r="AX26" t="s">
        <v>73</v>
      </c>
    </row>
    <row r="27" spans="2:50" x14ac:dyDescent="0.25">
      <c r="B27">
        <f>CABAL!A29</f>
        <v>805</v>
      </c>
      <c r="C27">
        <f>CABAL!B29</f>
        <v>26</v>
      </c>
      <c r="D27" t="str">
        <f>CABAL!E29</f>
        <v>METEPRAY-MOZI STORE</v>
      </c>
      <c r="E27" t="str">
        <f>CABAL!D29</f>
        <v>GRUPO IMPULSO S.A</v>
      </c>
      <c r="F27">
        <v>45</v>
      </c>
      <c r="G27">
        <v>3</v>
      </c>
      <c r="H27">
        <v>7</v>
      </c>
      <c r="I27" t="str">
        <f>CABAL!C29</f>
        <v>80084009-7</v>
      </c>
      <c r="J27">
        <v>0</v>
      </c>
      <c r="M27">
        <v>50</v>
      </c>
      <c r="N27">
        <v>1</v>
      </c>
      <c r="R27">
        <v>0</v>
      </c>
      <c r="T27">
        <f>CABAL!Y29</f>
        <v>1113</v>
      </c>
      <c r="U27" t="str">
        <f>CABAL!R29</f>
        <v>GRUPO IMPULSO S.A</v>
      </c>
      <c r="V27" t="str">
        <f>CABAL!S29</f>
        <v>ALE RACHID</v>
      </c>
      <c r="W27">
        <v>46</v>
      </c>
      <c r="X27">
        <v>1</v>
      </c>
      <c r="Y27">
        <f>CABAL!T29</f>
        <v>1561511</v>
      </c>
      <c r="Z27" t="str">
        <f>CABAL!U29</f>
        <v>GENERAL SANTOS 588</v>
      </c>
      <c r="AA27" t="str">
        <f>CABAL!V29</f>
        <v>09747230469</v>
      </c>
      <c r="AB27" t="s">
        <v>71</v>
      </c>
      <c r="AC27" t="s">
        <v>71</v>
      </c>
      <c r="AD27" s="27">
        <v>1</v>
      </c>
      <c r="AE27" s="27">
        <v>1</v>
      </c>
      <c r="AF27" t="s">
        <v>71</v>
      </c>
      <c r="AG27" s="43">
        <f>CABAL!I29</f>
        <v>78</v>
      </c>
      <c r="AH27" s="43">
        <v>0</v>
      </c>
      <c r="AI27">
        <f>CABAL!Z29</f>
        <v>16</v>
      </c>
      <c r="AJ27">
        <f>CABAL!AA29</f>
        <v>1</v>
      </c>
      <c r="AK27">
        <v>36</v>
      </c>
      <c r="AL27">
        <v>2</v>
      </c>
      <c r="AM27">
        <v>40</v>
      </c>
      <c r="AN27">
        <f>IF(CABAL!L29="CORRIENTE",1,IF(CABAL!L29="AHORRO",2,9999))</f>
        <v>2</v>
      </c>
      <c r="AO27" s="28">
        <f>CABAL!M29</f>
        <v>5782675</v>
      </c>
      <c r="AP27">
        <v>6</v>
      </c>
      <c r="AQ27">
        <v>9</v>
      </c>
      <c r="AS27">
        <v>1</v>
      </c>
      <c r="AT27">
        <v>0</v>
      </c>
      <c r="AU27">
        <v>0</v>
      </c>
      <c r="AW27" t="s">
        <v>72</v>
      </c>
      <c r="AX27" t="s">
        <v>73</v>
      </c>
    </row>
    <row r="28" spans="2:50" x14ac:dyDescent="0.25">
      <c r="B28">
        <f>CABAL!A30</f>
        <v>805</v>
      </c>
      <c r="C28">
        <f>CABAL!B30</f>
        <v>27</v>
      </c>
      <c r="D28" t="str">
        <f>CABAL!E30</f>
        <v>METREPAY-YACHT</v>
      </c>
      <c r="E28" t="str">
        <f>CABAL!D30</f>
        <v>GRUPO IMPULSO S.A</v>
      </c>
      <c r="F28">
        <v>45</v>
      </c>
      <c r="G28">
        <v>3</v>
      </c>
      <c r="H28">
        <v>7</v>
      </c>
      <c r="I28" t="str">
        <f>CABAL!C30</f>
        <v>80084009-7</v>
      </c>
      <c r="J28">
        <v>0</v>
      </c>
      <c r="M28">
        <v>50</v>
      </c>
      <c r="N28">
        <v>1</v>
      </c>
      <c r="R28">
        <v>0</v>
      </c>
      <c r="T28">
        <f>CABAL!Y30</f>
        <v>1113</v>
      </c>
      <c r="U28" t="str">
        <f>CABAL!R30</f>
        <v>GRUPO IMPULSO S.A</v>
      </c>
      <c r="V28" t="str">
        <f>CABAL!S30</f>
        <v>ALE RACHID</v>
      </c>
      <c r="W28">
        <v>46</v>
      </c>
      <c r="X28">
        <v>1</v>
      </c>
      <c r="Y28">
        <f>CABAL!T30</f>
        <v>1561511</v>
      </c>
      <c r="Z28" t="str">
        <f>CABAL!U30</f>
        <v>GENERAL SANTOS 588</v>
      </c>
      <c r="AA28" t="str">
        <f>CABAL!V30</f>
        <v>09747230469</v>
      </c>
      <c r="AB28" t="s">
        <v>71</v>
      </c>
      <c r="AC28" t="s">
        <v>71</v>
      </c>
      <c r="AD28" s="27">
        <v>1</v>
      </c>
      <c r="AE28" s="27">
        <v>1</v>
      </c>
      <c r="AF28" t="s">
        <v>71</v>
      </c>
      <c r="AG28" s="43">
        <f>CABAL!I30</f>
        <v>78</v>
      </c>
      <c r="AH28" s="43">
        <v>0</v>
      </c>
      <c r="AI28">
        <f>CABAL!Z30</f>
        <v>16</v>
      </c>
      <c r="AJ28">
        <f>CABAL!AA30</f>
        <v>1</v>
      </c>
      <c r="AK28">
        <v>36</v>
      </c>
      <c r="AL28">
        <v>2</v>
      </c>
      <c r="AM28">
        <v>40</v>
      </c>
      <c r="AN28">
        <f>IF(CABAL!L30="CORRIENTE",1,IF(CABAL!L30="AHORRO",2,9999))</f>
        <v>2</v>
      </c>
      <c r="AO28" s="28">
        <f>CABAL!M30</f>
        <v>5782675</v>
      </c>
      <c r="AP28">
        <v>6</v>
      </c>
      <c r="AQ28">
        <v>9</v>
      </c>
      <c r="AS28">
        <v>1</v>
      </c>
      <c r="AT28">
        <v>0</v>
      </c>
      <c r="AU28">
        <v>0</v>
      </c>
      <c r="AW28" t="s">
        <v>72</v>
      </c>
      <c r="AX28" t="s">
        <v>73</v>
      </c>
    </row>
    <row r="29" spans="2:50" x14ac:dyDescent="0.25">
      <c r="B29">
        <f>CABAL!A31</f>
        <v>805</v>
      </c>
      <c r="C29">
        <f>CABAL!B31</f>
        <v>28</v>
      </c>
      <c r="D29" t="str">
        <f>CABAL!E31</f>
        <v>GOE LABS</v>
      </c>
      <c r="E29" t="str">
        <f>CABAL!D31</f>
        <v>GRUPO IMPULSO S.A</v>
      </c>
      <c r="F29">
        <v>45</v>
      </c>
      <c r="G29">
        <v>3</v>
      </c>
      <c r="H29">
        <v>7</v>
      </c>
      <c r="I29" t="str">
        <f>CABAL!C31</f>
        <v>80084009-7</v>
      </c>
      <c r="J29">
        <v>0</v>
      </c>
      <c r="M29">
        <v>50</v>
      </c>
      <c r="N29">
        <v>1</v>
      </c>
      <c r="R29">
        <v>0</v>
      </c>
      <c r="T29">
        <f>CABAL!Y31</f>
        <v>1113</v>
      </c>
      <c r="U29" t="str">
        <f>CABAL!R31</f>
        <v>GRUPO IMPULSO S.A</v>
      </c>
      <c r="V29" t="str">
        <f>CABAL!S31</f>
        <v>ALE RACHID</v>
      </c>
      <c r="W29">
        <v>46</v>
      </c>
      <c r="X29">
        <v>1</v>
      </c>
      <c r="Y29">
        <f>CABAL!T31</f>
        <v>1561511</v>
      </c>
      <c r="Z29" t="str">
        <f>CABAL!U31</f>
        <v>GENERAL SANTOS 588</v>
      </c>
      <c r="AA29" t="str">
        <f>CABAL!V31</f>
        <v>09747230469</v>
      </c>
      <c r="AB29" t="s">
        <v>71</v>
      </c>
      <c r="AC29" t="s">
        <v>71</v>
      </c>
      <c r="AD29" s="27">
        <v>1</v>
      </c>
      <c r="AE29" s="27">
        <v>1</v>
      </c>
      <c r="AF29" t="s">
        <v>71</v>
      </c>
      <c r="AG29" s="43">
        <f>CABAL!I31</f>
        <v>78</v>
      </c>
      <c r="AH29" s="43">
        <v>0</v>
      </c>
      <c r="AI29">
        <f>CABAL!Z31</f>
        <v>16</v>
      </c>
      <c r="AJ29">
        <f>CABAL!AA31</f>
        <v>1</v>
      </c>
      <c r="AK29">
        <v>36</v>
      </c>
      <c r="AL29">
        <v>2</v>
      </c>
      <c r="AM29">
        <v>40</v>
      </c>
      <c r="AN29">
        <f>IF(CABAL!L31="CORRIENTE",1,IF(CABAL!L31="AHORRO",2,9999))</f>
        <v>2</v>
      </c>
      <c r="AO29" s="28">
        <f>CABAL!M31</f>
        <v>5782675</v>
      </c>
      <c r="AP29">
        <v>6</v>
      </c>
      <c r="AQ29">
        <v>9</v>
      </c>
      <c r="AS29">
        <v>1</v>
      </c>
      <c r="AT29">
        <v>0</v>
      </c>
      <c r="AU29">
        <v>0</v>
      </c>
      <c r="AW29" t="s">
        <v>72</v>
      </c>
      <c r="AX29" t="s">
        <v>73</v>
      </c>
    </row>
    <row r="30" spans="2:50" x14ac:dyDescent="0.25">
      <c r="B30">
        <f>CABAL!A32</f>
        <v>805</v>
      </c>
      <c r="C30">
        <f>CABAL!B32</f>
        <v>29</v>
      </c>
      <c r="D30" t="str">
        <f>CABAL!E32</f>
        <v>M Y M ODONTOCLINICA</v>
      </c>
      <c r="E30" t="str">
        <f>CABAL!D32</f>
        <v>GRUPO IMPULSO S.A</v>
      </c>
      <c r="F30">
        <v>45</v>
      </c>
      <c r="G30">
        <v>3</v>
      </c>
      <c r="H30">
        <v>7</v>
      </c>
      <c r="I30" t="str">
        <f>CABAL!C32</f>
        <v>80084009-7</v>
      </c>
      <c r="J30">
        <v>0</v>
      </c>
      <c r="M30">
        <v>50</v>
      </c>
      <c r="N30">
        <v>1</v>
      </c>
      <c r="R30">
        <v>0</v>
      </c>
      <c r="T30">
        <f>CABAL!Y32</f>
        <v>1113</v>
      </c>
      <c r="U30" t="str">
        <f>CABAL!R32</f>
        <v>GRUPO IMPULSO S.A</v>
      </c>
      <c r="V30" t="str">
        <f>CABAL!S32</f>
        <v>ALE RACHID</v>
      </c>
      <c r="W30">
        <v>46</v>
      </c>
      <c r="X30">
        <v>1</v>
      </c>
      <c r="Y30">
        <f>CABAL!T32</f>
        <v>1561511</v>
      </c>
      <c r="Z30" t="str">
        <f>CABAL!U32</f>
        <v>GENERAL SANTOS 588</v>
      </c>
      <c r="AA30" t="str">
        <f>CABAL!V32</f>
        <v>09747230469</v>
      </c>
      <c r="AB30" t="s">
        <v>71</v>
      </c>
      <c r="AC30" t="s">
        <v>71</v>
      </c>
      <c r="AD30" s="27">
        <v>1</v>
      </c>
      <c r="AE30" s="27">
        <v>1</v>
      </c>
      <c r="AF30" t="s">
        <v>71</v>
      </c>
      <c r="AG30" s="43">
        <f>CABAL!I32</f>
        <v>78</v>
      </c>
      <c r="AH30" s="43">
        <v>0</v>
      </c>
      <c r="AI30">
        <f>CABAL!Z32</f>
        <v>16</v>
      </c>
      <c r="AJ30">
        <f>CABAL!AA32</f>
        <v>1</v>
      </c>
      <c r="AK30">
        <v>36</v>
      </c>
      <c r="AL30">
        <v>2</v>
      </c>
      <c r="AM30">
        <v>40</v>
      </c>
      <c r="AN30">
        <f>IF(CABAL!L32="CORRIENTE",1,IF(CABAL!L32="AHORRO",2,9999))</f>
        <v>2</v>
      </c>
      <c r="AO30" s="28">
        <f>CABAL!M32</f>
        <v>5782675</v>
      </c>
      <c r="AP30">
        <v>6</v>
      </c>
      <c r="AQ30">
        <v>9</v>
      </c>
      <c r="AS30">
        <v>1</v>
      </c>
      <c r="AT30">
        <v>0</v>
      </c>
      <c r="AU30">
        <v>0</v>
      </c>
      <c r="AW30" t="s">
        <v>72</v>
      </c>
      <c r="AX30" t="s">
        <v>73</v>
      </c>
    </row>
    <row r="31" spans="2:50" x14ac:dyDescent="0.25">
      <c r="B31">
        <f>CABAL!A33</f>
        <v>805</v>
      </c>
      <c r="C31">
        <f>CABAL!B33</f>
        <v>30</v>
      </c>
      <c r="D31" t="str">
        <f>CABAL!E33</f>
        <v>METREPAY-LEGALMED</v>
      </c>
      <c r="E31" t="str">
        <f>CABAL!D33</f>
        <v>GRUPO IMPULSO S.A</v>
      </c>
      <c r="F31">
        <v>45</v>
      </c>
      <c r="G31">
        <v>3</v>
      </c>
      <c r="H31">
        <v>7</v>
      </c>
      <c r="I31" t="str">
        <f>CABAL!C33</f>
        <v>80084009-7</v>
      </c>
      <c r="J31">
        <v>0</v>
      </c>
      <c r="M31">
        <v>50</v>
      </c>
      <c r="N31">
        <v>1</v>
      </c>
      <c r="R31">
        <v>0</v>
      </c>
      <c r="T31">
        <f>CABAL!Y33</f>
        <v>1113</v>
      </c>
      <c r="U31" t="str">
        <f>CABAL!R33</f>
        <v>GRUPO IMPULSO S.A</v>
      </c>
      <c r="V31" t="str">
        <f>CABAL!S33</f>
        <v>ALE RACHID</v>
      </c>
      <c r="W31">
        <v>46</v>
      </c>
      <c r="X31">
        <v>1</v>
      </c>
      <c r="Y31">
        <f>CABAL!T33</f>
        <v>1561511</v>
      </c>
      <c r="Z31" t="str">
        <f>CABAL!U33</f>
        <v>GENERAL SANTOS 588</v>
      </c>
      <c r="AA31" t="str">
        <f>CABAL!V33</f>
        <v>09747230469</v>
      </c>
      <c r="AB31" t="s">
        <v>71</v>
      </c>
      <c r="AC31" t="s">
        <v>71</v>
      </c>
      <c r="AD31" s="27">
        <v>1</v>
      </c>
      <c r="AE31" s="27">
        <v>1</v>
      </c>
      <c r="AF31" t="s">
        <v>71</v>
      </c>
      <c r="AG31" s="43">
        <f>CABAL!I33</f>
        <v>78</v>
      </c>
      <c r="AH31" s="43">
        <v>0</v>
      </c>
      <c r="AI31">
        <f>CABAL!Z33</f>
        <v>16</v>
      </c>
      <c r="AJ31">
        <f>CABAL!AA33</f>
        <v>1</v>
      </c>
      <c r="AK31">
        <v>36</v>
      </c>
      <c r="AL31">
        <v>2</v>
      </c>
      <c r="AM31">
        <v>40</v>
      </c>
      <c r="AN31">
        <f>IF(CABAL!L33="CORRIENTE",1,IF(CABAL!L33="AHORRO",2,9999))</f>
        <v>2</v>
      </c>
      <c r="AO31" s="28">
        <f>CABAL!M33</f>
        <v>5782675</v>
      </c>
      <c r="AP31">
        <v>6</v>
      </c>
      <c r="AQ31">
        <v>9</v>
      </c>
      <c r="AS31">
        <v>1</v>
      </c>
      <c r="AT31">
        <v>0</v>
      </c>
      <c r="AU31">
        <v>0</v>
      </c>
      <c r="AW31" t="s">
        <v>72</v>
      </c>
      <c r="AX31" t="s">
        <v>73</v>
      </c>
    </row>
    <row r="32" spans="2:50" x14ac:dyDescent="0.25">
      <c r="B32">
        <f>CABAL!A34</f>
        <v>805</v>
      </c>
      <c r="C32">
        <f>CABAL!B34</f>
        <v>31</v>
      </c>
      <c r="D32" t="str">
        <f>CABAL!E34</f>
        <v>NUESTRA ALIANZA</v>
      </c>
      <c r="E32" t="str">
        <f>CABAL!D34</f>
        <v>GRUPO IMPULSO S.A</v>
      </c>
      <c r="F32">
        <v>45</v>
      </c>
      <c r="G32">
        <v>3</v>
      </c>
      <c r="H32">
        <v>7</v>
      </c>
      <c r="I32" t="str">
        <f>CABAL!C34</f>
        <v>80084009-7</v>
      </c>
      <c r="J32">
        <v>0</v>
      </c>
      <c r="M32">
        <v>50</v>
      </c>
      <c r="N32">
        <v>1</v>
      </c>
      <c r="R32">
        <v>0</v>
      </c>
      <c r="T32">
        <f>CABAL!Y34</f>
        <v>1113</v>
      </c>
      <c r="U32" t="str">
        <f>CABAL!R34</f>
        <v>GRUPO IMPULSO S.A</v>
      </c>
      <c r="V32" t="str">
        <f>CABAL!S34</f>
        <v>ALE RACHID</v>
      </c>
      <c r="W32">
        <v>46</v>
      </c>
      <c r="X32">
        <v>1</v>
      </c>
      <c r="Y32">
        <f>CABAL!T34</f>
        <v>1561511</v>
      </c>
      <c r="Z32" t="str">
        <f>CABAL!U34</f>
        <v>GENERAL SANTOS 588</v>
      </c>
      <c r="AA32" t="str">
        <f>CABAL!V34</f>
        <v>09747230469</v>
      </c>
      <c r="AB32" t="s">
        <v>71</v>
      </c>
      <c r="AC32" t="s">
        <v>71</v>
      </c>
      <c r="AD32" s="27">
        <v>1</v>
      </c>
      <c r="AE32" s="27">
        <v>1</v>
      </c>
      <c r="AF32" t="s">
        <v>71</v>
      </c>
      <c r="AG32" s="43">
        <f>CABAL!I34</f>
        <v>78</v>
      </c>
      <c r="AH32" s="43">
        <v>0</v>
      </c>
      <c r="AI32">
        <f>CABAL!Z34</f>
        <v>16</v>
      </c>
      <c r="AJ32">
        <f>CABAL!AA34</f>
        <v>1</v>
      </c>
      <c r="AK32">
        <v>36</v>
      </c>
      <c r="AL32">
        <v>2</v>
      </c>
      <c r="AM32">
        <v>40</v>
      </c>
      <c r="AN32">
        <f>IF(CABAL!L34="CORRIENTE",1,IF(CABAL!L34="AHORRO",2,9999))</f>
        <v>2</v>
      </c>
      <c r="AO32" s="28">
        <f>CABAL!M34</f>
        <v>5782675</v>
      </c>
      <c r="AP32">
        <v>6</v>
      </c>
      <c r="AQ32">
        <v>9</v>
      </c>
      <c r="AS32">
        <v>1</v>
      </c>
      <c r="AT32">
        <v>0</v>
      </c>
      <c r="AU32">
        <v>0</v>
      </c>
      <c r="AW32" t="s">
        <v>72</v>
      </c>
      <c r="AX32" t="s">
        <v>73</v>
      </c>
    </row>
    <row r="33" spans="2:50" x14ac:dyDescent="0.25">
      <c r="B33">
        <f>CABAL!A35</f>
        <v>805</v>
      </c>
      <c r="C33">
        <f>CABAL!B35</f>
        <v>32</v>
      </c>
      <c r="D33" t="str">
        <f>CABAL!E35</f>
        <v>METREPAY-DENTAL CARD</v>
      </c>
      <c r="E33" t="str">
        <f>CABAL!D35</f>
        <v>GRUPO IMPULSO S.A</v>
      </c>
      <c r="F33">
        <v>45</v>
      </c>
      <c r="G33">
        <v>3</v>
      </c>
      <c r="H33">
        <v>7</v>
      </c>
      <c r="I33" t="str">
        <f>CABAL!C35</f>
        <v>80084009-7</v>
      </c>
      <c r="J33">
        <v>0</v>
      </c>
      <c r="M33">
        <v>50</v>
      </c>
      <c r="N33">
        <v>1</v>
      </c>
      <c r="R33">
        <v>0</v>
      </c>
      <c r="T33">
        <f>CABAL!Y35</f>
        <v>1113</v>
      </c>
      <c r="U33" t="str">
        <f>CABAL!R35</f>
        <v>GRUPO IMPULSO S.A</v>
      </c>
      <c r="V33" t="str">
        <f>CABAL!S35</f>
        <v>ALE RACHID</v>
      </c>
      <c r="W33">
        <v>46</v>
      </c>
      <c r="X33">
        <v>1</v>
      </c>
      <c r="Y33">
        <f>CABAL!T35</f>
        <v>1561511</v>
      </c>
      <c r="Z33" t="str">
        <f>CABAL!U35</f>
        <v>GENERAL SANTOS 588</v>
      </c>
      <c r="AA33" t="str">
        <f>CABAL!V35</f>
        <v>09747230469</v>
      </c>
      <c r="AB33" t="s">
        <v>71</v>
      </c>
      <c r="AC33" t="s">
        <v>71</v>
      </c>
      <c r="AD33" s="27">
        <v>1</v>
      </c>
      <c r="AE33" s="27">
        <v>1</v>
      </c>
      <c r="AF33" t="s">
        <v>71</v>
      </c>
      <c r="AG33" s="43">
        <f>CABAL!I35</f>
        <v>78</v>
      </c>
      <c r="AH33" s="43">
        <v>0</v>
      </c>
      <c r="AI33">
        <f>CABAL!Z35</f>
        <v>16</v>
      </c>
      <c r="AJ33">
        <f>CABAL!AA35</f>
        <v>1</v>
      </c>
      <c r="AK33">
        <v>36</v>
      </c>
      <c r="AL33">
        <v>2</v>
      </c>
      <c r="AM33">
        <v>40</v>
      </c>
      <c r="AN33">
        <f>IF(CABAL!L35="CORRIENTE",1,IF(CABAL!L35="AHORRO",2,9999))</f>
        <v>2</v>
      </c>
      <c r="AO33" s="28">
        <f>CABAL!M35</f>
        <v>5782675</v>
      </c>
      <c r="AP33">
        <v>6</v>
      </c>
      <c r="AQ33">
        <v>9</v>
      </c>
      <c r="AS33">
        <v>1</v>
      </c>
      <c r="AT33">
        <v>0</v>
      </c>
      <c r="AU33">
        <v>0</v>
      </c>
      <c r="AW33" t="s">
        <v>72</v>
      </c>
      <c r="AX33" t="s">
        <v>73</v>
      </c>
    </row>
    <row r="34" spans="2:50" x14ac:dyDescent="0.25">
      <c r="B34">
        <f>CABAL!A36</f>
        <v>805</v>
      </c>
      <c r="C34">
        <f>CABAL!B36</f>
        <v>33</v>
      </c>
      <c r="D34" t="str">
        <f>CABAL!E36</f>
        <v>METREPAY-ELECTROSHOP</v>
      </c>
      <c r="E34" t="str">
        <f>CABAL!D36</f>
        <v>GRUPO IMPULSO S.A</v>
      </c>
      <c r="F34">
        <v>45</v>
      </c>
      <c r="G34">
        <v>3</v>
      </c>
      <c r="H34">
        <v>7</v>
      </c>
      <c r="I34" t="str">
        <f>CABAL!C36</f>
        <v>80084009-7</v>
      </c>
      <c r="J34">
        <v>0</v>
      </c>
      <c r="M34">
        <v>50</v>
      </c>
      <c r="N34">
        <v>1</v>
      </c>
      <c r="R34">
        <v>0</v>
      </c>
      <c r="T34">
        <f>CABAL!Y36</f>
        <v>1113</v>
      </c>
      <c r="U34" t="str">
        <f>CABAL!R36</f>
        <v>GRUPO IMPULSO S.A</v>
      </c>
      <c r="V34" t="str">
        <f>CABAL!S36</f>
        <v>ALE RACHID</v>
      </c>
      <c r="W34">
        <v>46</v>
      </c>
      <c r="X34">
        <v>1</v>
      </c>
      <c r="Y34">
        <f>CABAL!T36</f>
        <v>1561511</v>
      </c>
      <c r="Z34" t="str">
        <f>CABAL!U36</f>
        <v>GENERAL SANTOS 588</v>
      </c>
      <c r="AA34" t="str">
        <f>CABAL!V36</f>
        <v>09747230469</v>
      </c>
      <c r="AB34" t="s">
        <v>71</v>
      </c>
      <c r="AC34" t="s">
        <v>71</v>
      </c>
      <c r="AD34" s="27">
        <v>1</v>
      </c>
      <c r="AE34" s="27">
        <v>1</v>
      </c>
      <c r="AF34" t="s">
        <v>71</v>
      </c>
      <c r="AG34" s="43">
        <f>CABAL!I36</f>
        <v>78</v>
      </c>
      <c r="AH34" s="43">
        <v>0</v>
      </c>
      <c r="AI34">
        <f>CABAL!Z36</f>
        <v>16</v>
      </c>
      <c r="AJ34">
        <f>CABAL!AA36</f>
        <v>1</v>
      </c>
      <c r="AK34">
        <v>36</v>
      </c>
      <c r="AL34">
        <v>2</v>
      </c>
      <c r="AM34">
        <v>40</v>
      </c>
      <c r="AN34">
        <f>IF(CABAL!L36="CORRIENTE",1,IF(CABAL!L36="AHORRO",2,9999))</f>
        <v>2</v>
      </c>
      <c r="AO34" s="28">
        <f>CABAL!M36</f>
        <v>5782675</v>
      </c>
      <c r="AP34">
        <v>6</v>
      </c>
      <c r="AQ34">
        <v>9</v>
      </c>
      <c r="AS34">
        <v>1</v>
      </c>
      <c r="AT34">
        <v>0</v>
      </c>
      <c r="AU34">
        <v>0</v>
      </c>
      <c r="AW34" t="s">
        <v>72</v>
      </c>
      <c r="AX34" t="s">
        <v>73</v>
      </c>
    </row>
    <row r="35" spans="2:50" x14ac:dyDescent="0.25">
      <c r="B35">
        <f>CABAL!A37</f>
        <v>805</v>
      </c>
      <c r="C35">
        <f>CABAL!B37</f>
        <v>34</v>
      </c>
      <c r="D35" t="str">
        <f>CABAL!E37</f>
        <v>METREPAY-GONZALITO</v>
      </c>
      <c r="E35" t="str">
        <f>CABAL!D37</f>
        <v>GRUPO IMPULSO S.A</v>
      </c>
      <c r="F35">
        <v>45</v>
      </c>
      <c r="G35">
        <v>3</v>
      </c>
      <c r="H35">
        <v>7</v>
      </c>
      <c r="I35" t="str">
        <f>CABAL!C37</f>
        <v>80084009-7</v>
      </c>
      <c r="J35">
        <v>0</v>
      </c>
      <c r="M35">
        <v>50</v>
      </c>
      <c r="N35">
        <v>1</v>
      </c>
      <c r="R35">
        <v>0</v>
      </c>
      <c r="T35">
        <f>CABAL!Y37</f>
        <v>1113</v>
      </c>
      <c r="U35" t="str">
        <f>CABAL!R37</f>
        <v>GRUPO IMPULSO S.A</v>
      </c>
      <c r="V35" t="str">
        <f>CABAL!S37</f>
        <v>ALE RACHID</v>
      </c>
      <c r="W35">
        <v>46</v>
      </c>
      <c r="X35">
        <v>1</v>
      </c>
      <c r="Y35">
        <f>CABAL!T37</f>
        <v>1561511</v>
      </c>
      <c r="Z35" t="str">
        <f>CABAL!U37</f>
        <v>GENERAL SANTOS 588</v>
      </c>
      <c r="AA35" t="str">
        <f>CABAL!V37</f>
        <v>09747230469</v>
      </c>
      <c r="AB35" t="s">
        <v>71</v>
      </c>
      <c r="AC35" t="s">
        <v>71</v>
      </c>
      <c r="AD35" s="27">
        <v>1</v>
      </c>
      <c r="AE35" s="27">
        <v>1</v>
      </c>
      <c r="AF35" t="s">
        <v>71</v>
      </c>
      <c r="AG35" s="43">
        <f>CABAL!I37</f>
        <v>78</v>
      </c>
      <c r="AH35" s="43">
        <v>0</v>
      </c>
      <c r="AI35">
        <f>CABAL!Z37</f>
        <v>16</v>
      </c>
      <c r="AJ35">
        <f>CABAL!AA37</f>
        <v>1</v>
      </c>
      <c r="AK35">
        <v>36</v>
      </c>
      <c r="AL35">
        <v>2</v>
      </c>
      <c r="AM35">
        <v>40</v>
      </c>
      <c r="AN35">
        <f>IF(CABAL!L37="CORRIENTE",1,IF(CABAL!L37="AHORRO",2,9999))</f>
        <v>2</v>
      </c>
      <c r="AO35" s="28">
        <f>CABAL!M37</f>
        <v>5782675</v>
      </c>
      <c r="AP35">
        <v>6</v>
      </c>
      <c r="AQ35">
        <v>9</v>
      </c>
      <c r="AS35">
        <v>1</v>
      </c>
      <c r="AT35">
        <v>0</v>
      </c>
      <c r="AU35">
        <v>0</v>
      </c>
      <c r="AW35" t="s">
        <v>72</v>
      </c>
      <c r="AX35" t="s">
        <v>73</v>
      </c>
    </row>
    <row r="36" spans="2:50" x14ac:dyDescent="0.25">
      <c r="B36">
        <f>CABAL!A38</f>
        <v>805</v>
      </c>
      <c r="C36">
        <f>CABAL!B38</f>
        <v>35</v>
      </c>
      <c r="D36" t="str">
        <f>CABAL!E38</f>
        <v>METREPAY-PROTEK</v>
      </c>
      <c r="E36" t="str">
        <f>CABAL!D38</f>
        <v>GRUPO IMPULSO S.A</v>
      </c>
      <c r="F36">
        <v>45</v>
      </c>
      <c r="G36">
        <v>3</v>
      </c>
      <c r="H36">
        <v>7</v>
      </c>
      <c r="I36" t="str">
        <f>CABAL!C38</f>
        <v>80084009-7</v>
      </c>
      <c r="J36">
        <v>0</v>
      </c>
      <c r="M36">
        <v>50</v>
      </c>
      <c r="N36">
        <v>1</v>
      </c>
      <c r="R36">
        <v>0</v>
      </c>
      <c r="T36">
        <f>CABAL!Y38</f>
        <v>1113</v>
      </c>
      <c r="U36" t="str">
        <f>CABAL!R38</f>
        <v>GRUPO IMPULSO S.A</v>
      </c>
      <c r="V36" t="str">
        <f>CABAL!S38</f>
        <v>ALE RACHID</v>
      </c>
      <c r="W36">
        <v>46</v>
      </c>
      <c r="X36">
        <v>1</v>
      </c>
      <c r="Y36">
        <f>CABAL!T38</f>
        <v>1561511</v>
      </c>
      <c r="Z36" t="str">
        <f>CABAL!U38</f>
        <v>GENERAL SANTOS 588</v>
      </c>
      <c r="AA36" t="str">
        <f>CABAL!V38</f>
        <v>09747230469</v>
      </c>
      <c r="AB36" t="s">
        <v>71</v>
      </c>
      <c r="AC36" t="s">
        <v>71</v>
      </c>
      <c r="AD36" s="27">
        <v>1</v>
      </c>
      <c r="AE36" s="27">
        <v>1</v>
      </c>
      <c r="AF36" t="s">
        <v>71</v>
      </c>
      <c r="AG36" s="43">
        <f>CABAL!I38</f>
        <v>78</v>
      </c>
      <c r="AH36" s="43">
        <v>0</v>
      </c>
      <c r="AI36">
        <f>CABAL!Z38</f>
        <v>16</v>
      </c>
      <c r="AJ36">
        <f>CABAL!AA38</f>
        <v>1</v>
      </c>
      <c r="AK36">
        <v>36</v>
      </c>
      <c r="AL36">
        <v>2</v>
      </c>
      <c r="AM36">
        <v>40</v>
      </c>
      <c r="AN36">
        <f>IF(CABAL!L38="CORRIENTE",1,IF(CABAL!L38="AHORRO",2,9999))</f>
        <v>2</v>
      </c>
      <c r="AO36" s="28">
        <f>CABAL!M38</f>
        <v>5782675</v>
      </c>
      <c r="AP36">
        <v>6</v>
      </c>
      <c r="AQ36">
        <v>9</v>
      </c>
      <c r="AS36">
        <v>1</v>
      </c>
      <c r="AT36">
        <v>0</v>
      </c>
      <c r="AU36">
        <v>0</v>
      </c>
      <c r="AW36" t="s">
        <v>72</v>
      </c>
      <c r="AX36" t="s">
        <v>73</v>
      </c>
    </row>
    <row r="37" spans="2:50" x14ac:dyDescent="0.25">
      <c r="B37">
        <f>CABAL!A39</f>
        <v>805</v>
      </c>
      <c r="C37">
        <f>CABAL!B39</f>
        <v>36</v>
      </c>
      <c r="D37" t="str">
        <f>CABAL!E39</f>
        <v>GIRLS CODE - METRAPAY</v>
      </c>
      <c r="E37" t="str">
        <f>CABAL!D39</f>
        <v>GRUPO IMPULSO S.A</v>
      </c>
      <c r="F37">
        <v>45</v>
      </c>
      <c r="G37">
        <v>3</v>
      </c>
      <c r="H37">
        <v>7</v>
      </c>
      <c r="I37" t="str">
        <f>CABAL!C39</f>
        <v>80084009-7</v>
      </c>
      <c r="J37">
        <v>0</v>
      </c>
      <c r="M37">
        <v>50</v>
      </c>
      <c r="N37">
        <v>1</v>
      </c>
      <c r="R37">
        <v>0</v>
      </c>
      <c r="T37">
        <f>CABAL!Y39</f>
        <v>1113</v>
      </c>
      <c r="U37" t="str">
        <f>CABAL!R39</f>
        <v>GRUPO IMPULSO S.A</v>
      </c>
      <c r="V37" t="str">
        <f>CABAL!S39</f>
        <v>ALE RACHID</v>
      </c>
      <c r="W37">
        <v>46</v>
      </c>
      <c r="X37">
        <v>1</v>
      </c>
      <c r="Y37">
        <f>CABAL!T39</f>
        <v>1561511</v>
      </c>
      <c r="Z37" t="str">
        <f>CABAL!U39</f>
        <v>GENERAL SANTOS 588</v>
      </c>
      <c r="AA37" t="str">
        <f>CABAL!V39</f>
        <v>09747230469</v>
      </c>
      <c r="AB37" t="s">
        <v>71</v>
      </c>
      <c r="AC37" t="s">
        <v>71</v>
      </c>
      <c r="AD37" s="27">
        <v>1</v>
      </c>
      <c r="AE37" s="27">
        <v>1</v>
      </c>
      <c r="AF37" t="s">
        <v>71</v>
      </c>
      <c r="AG37" s="43">
        <f>CABAL!I39</f>
        <v>78</v>
      </c>
      <c r="AH37" s="43">
        <v>0</v>
      </c>
      <c r="AI37">
        <f>CABAL!Z39</f>
        <v>16</v>
      </c>
      <c r="AJ37">
        <f>CABAL!AA39</f>
        <v>1</v>
      </c>
      <c r="AK37">
        <v>36</v>
      </c>
      <c r="AL37">
        <v>2</v>
      </c>
      <c r="AM37">
        <v>40</v>
      </c>
      <c r="AN37">
        <f>IF(CABAL!L39="CORRIENTE",1,IF(CABAL!L39="AHORRO",2,9999))</f>
        <v>2</v>
      </c>
      <c r="AO37" s="28">
        <f>CABAL!M39</f>
        <v>5782675</v>
      </c>
      <c r="AP37">
        <v>6</v>
      </c>
      <c r="AQ37">
        <v>9</v>
      </c>
      <c r="AS37">
        <v>1</v>
      </c>
      <c r="AT37">
        <v>0</v>
      </c>
      <c r="AU37">
        <v>0</v>
      </c>
      <c r="AW37" t="s">
        <v>72</v>
      </c>
      <c r="AX37" t="s">
        <v>73</v>
      </c>
    </row>
    <row r="38" spans="2:50" x14ac:dyDescent="0.25">
      <c r="B38">
        <f>CABAL!A40</f>
        <v>805</v>
      </c>
      <c r="C38">
        <f>CABAL!B40</f>
        <v>37</v>
      </c>
      <c r="D38" t="str">
        <f>CABAL!E40</f>
        <v>METREPAY-ROD S.A.</v>
      </c>
      <c r="E38" t="str">
        <f>CABAL!D40</f>
        <v>GRUPO IMPULSO S.A</v>
      </c>
      <c r="F38">
        <v>45</v>
      </c>
      <c r="G38">
        <v>3</v>
      </c>
      <c r="H38">
        <v>7</v>
      </c>
      <c r="I38" t="str">
        <f>CABAL!C40</f>
        <v>80084009-7</v>
      </c>
      <c r="J38">
        <v>0</v>
      </c>
      <c r="M38">
        <v>50</v>
      </c>
      <c r="N38">
        <v>1</v>
      </c>
      <c r="R38">
        <v>0</v>
      </c>
      <c r="T38">
        <f>CABAL!Y40</f>
        <v>1113</v>
      </c>
      <c r="U38" t="str">
        <f>CABAL!R40</f>
        <v>GRUPO IMPULSO S.A</v>
      </c>
      <c r="V38" t="str">
        <f>CABAL!S40</f>
        <v>ALE RACHID</v>
      </c>
      <c r="W38">
        <v>46</v>
      </c>
      <c r="X38">
        <v>1</v>
      </c>
      <c r="Y38">
        <f>CABAL!T40</f>
        <v>1561511</v>
      </c>
      <c r="Z38" t="str">
        <f>CABAL!U40</f>
        <v>GENERAL SANTOS 588</v>
      </c>
      <c r="AA38" t="str">
        <f>CABAL!V40</f>
        <v>09747230469</v>
      </c>
      <c r="AB38" t="s">
        <v>71</v>
      </c>
      <c r="AC38" t="s">
        <v>71</v>
      </c>
      <c r="AD38" s="27">
        <v>1</v>
      </c>
      <c r="AE38" s="27">
        <v>1</v>
      </c>
      <c r="AF38" t="s">
        <v>71</v>
      </c>
      <c r="AG38" s="43">
        <f>CABAL!I40</f>
        <v>78</v>
      </c>
      <c r="AH38" s="43">
        <v>0</v>
      </c>
      <c r="AI38">
        <f>CABAL!Z40</f>
        <v>16</v>
      </c>
      <c r="AJ38">
        <f>CABAL!AA40</f>
        <v>1</v>
      </c>
      <c r="AK38">
        <v>36</v>
      </c>
      <c r="AL38">
        <v>2</v>
      </c>
      <c r="AM38">
        <v>40</v>
      </c>
      <c r="AN38">
        <f>IF(CABAL!L40="CORRIENTE",1,IF(CABAL!L40="AHORRO",2,9999))</f>
        <v>2</v>
      </c>
      <c r="AO38" s="28">
        <f>CABAL!M40</f>
        <v>5782675</v>
      </c>
      <c r="AP38">
        <v>6</v>
      </c>
      <c r="AQ38">
        <v>9</v>
      </c>
      <c r="AS38">
        <v>1</v>
      </c>
      <c r="AT38">
        <v>0</v>
      </c>
      <c r="AU38">
        <v>0</v>
      </c>
      <c r="AW38" t="s">
        <v>72</v>
      </c>
      <c r="AX38" t="s">
        <v>73</v>
      </c>
    </row>
    <row r="39" spans="2:50" x14ac:dyDescent="0.25">
      <c r="AD39" s="27"/>
      <c r="AE39" s="27"/>
      <c r="AO39" s="28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38"/>
  <sheetViews>
    <sheetView topLeftCell="E16" workbookViewId="0">
      <selection activeCell="V38" sqref="V38"/>
    </sheetView>
  </sheetViews>
  <sheetFormatPr baseColWidth="10" defaultRowHeight="15" x14ac:dyDescent="0.25"/>
  <cols>
    <col min="9" max="9" width="20.140625" customWidth="1"/>
  </cols>
  <sheetData>
    <row r="1" spans="2:21" x14ac:dyDescent="0.25">
      <c r="B1" t="s">
        <v>74</v>
      </c>
      <c r="C1" t="s">
        <v>23</v>
      </c>
      <c r="D1" t="s">
        <v>75</v>
      </c>
      <c r="E1" t="s">
        <v>76</v>
      </c>
      <c r="F1" t="s">
        <v>77</v>
      </c>
      <c r="G1" t="s">
        <v>78</v>
      </c>
      <c r="H1" t="s">
        <v>79</v>
      </c>
      <c r="I1" s="29" t="s">
        <v>80</v>
      </c>
      <c r="J1" t="s">
        <v>81</v>
      </c>
      <c r="K1" t="s">
        <v>82</v>
      </c>
      <c r="L1" t="s">
        <v>83</v>
      </c>
      <c r="M1" t="s">
        <v>84</v>
      </c>
      <c r="N1" t="s">
        <v>85</v>
      </c>
      <c r="O1" t="s">
        <v>86</v>
      </c>
      <c r="P1" t="s">
        <v>87</v>
      </c>
      <c r="Q1" t="s">
        <v>88</v>
      </c>
      <c r="R1" t="s">
        <v>89</v>
      </c>
      <c r="S1" t="s">
        <v>68</v>
      </c>
      <c r="T1" t="s">
        <v>90</v>
      </c>
      <c r="U1" t="s">
        <v>70</v>
      </c>
    </row>
    <row r="2" spans="2:21" x14ac:dyDescent="0.25">
      <c r="B2">
        <f>CABAL!A4</f>
        <v>805</v>
      </c>
      <c r="C2">
        <f>novedadesComerciosCabal!C2</f>
        <v>1</v>
      </c>
      <c r="D2">
        <v>1</v>
      </c>
      <c r="E2">
        <v>830</v>
      </c>
      <c r="F2">
        <v>1</v>
      </c>
      <c r="G2">
        <v>39</v>
      </c>
      <c r="H2">
        <v>2</v>
      </c>
      <c r="I2" s="34">
        <f>CABAL!N4</f>
        <v>5</v>
      </c>
      <c r="J2">
        <v>1</v>
      </c>
      <c r="K2">
        <v>1</v>
      </c>
      <c r="L2">
        <v>0</v>
      </c>
      <c r="M2" t="s">
        <v>91</v>
      </c>
      <c r="N2">
        <v>0</v>
      </c>
      <c r="O2">
        <v>1</v>
      </c>
      <c r="P2">
        <v>30</v>
      </c>
      <c r="Q2">
        <v>40</v>
      </c>
      <c r="R2">
        <v>0</v>
      </c>
      <c r="T2" t="s">
        <v>72</v>
      </c>
      <c r="U2" t="s">
        <v>73</v>
      </c>
    </row>
    <row r="3" spans="2:21" x14ac:dyDescent="0.25">
      <c r="B3">
        <f>CABAL!A5</f>
        <v>805</v>
      </c>
      <c r="C3">
        <f>novedadesComerciosCabal!C3</f>
        <v>2</v>
      </c>
      <c r="D3">
        <v>1</v>
      </c>
      <c r="E3">
        <v>830</v>
      </c>
      <c r="F3">
        <v>1</v>
      </c>
      <c r="G3">
        <v>39</v>
      </c>
      <c r="H3">
        <v>2</v>
      </c>
      <c r="I3" s="34">
        <f>CABAL!N5</f>
        <v>5</v>
      </c>
      <c r="J3">
        <v>1</v>
      </c>
      <c r="K3">
        <v>1</v>
      </c>
      <c r="L3">
        <v>0</v>
      </c>
      <c r="M3" t="s">
        <v>91</v>
      </c>
      <c r="N3">
        <v>0</v>
      </c>
      <c r="O3">
        <v>1</v>
      </c>
      <c r="P3">
        <v>30</v>
      </c>
      <c r="Q3">
        <v>40</v>
      </c>
      <c r="R3">
        <v>0</v>
      </c>
      <c r="T3" t="s">
        <v>72</v>
      </c>
      <c r="U3" t="s">
        <v>73</v>
      </c>
    </row>
    <row r="4" spans="2:21" x14ac:dyDescent="0.25">
      <c r="B4">
        <f>CABAL!A6</f>
        <v>805</v>
      </c>
      <c r="C4">
        <f>novedadesComerciosCabal!C4</f>
        <v>3</v>
      </c>
      <c r="D4">
        <v>1</v>
      </c>
      <c r="E4">
        <v>830</v>
      </c>
      <c r="F4">
        <v>1</v>
      </c>
      <c r="G4">
        <v>39</v>
      </c>
      <c r="H4">
        <v>2</v>
      </c>
      <c r="I4" s="34">
        <f>CABAL!N6</f>
        <v>5</v>
      </c>
      <c r="J4">
        <v>1</v>
      </c>
      <c r="K4">
        <v>1</v>
      </c>
      <c r="L4">
        <v>0</v>
      </c>
      <c r="M4" t="s">
        <v>91</v>
      </c>
      <c r="N4">
        <v>0</v>
      </c>
      <c r="O4">
        <v>1</v>
      </c>
      <c r="P4">
        <v>30</v>
      </c>
      <c r="Q4">
        <v>40</v>
      </c>
      <c r="R4">
        <v>0</v>
      </c>
      <c r="T4" t="s">
        <v>72</v>
      </c>
      <c r="U4" t="s">
        <v>73</v>
      </c>
    </row>
    <row r="5" spans="2:21" x14ac:dyDescent="0.25">
      <c r="B5">
        <f>CABAL!A7</f>
        <v>805</v>
      </c>
      <c r="C5">
        <f>novedadesComerciosCabal!C5</f>
        <v>4</v>
      </c>
      <c r="D5">
        <v>1</v>
      </c>
      <c r="E5">
        <v>830</v>
      </c>
      <c r="F5">
        <v>1</v>
      </c>
      <c r="G5">
        <v>39</v>
      </c>
      <c r="H5">
        <v>2</v>
      </c>
      <c r="I5" s="34">
        <f>CABAL!N7</f>
        <v>5</v>
      </c>
      <c r="J5">
        <v>1</v>
      </c>
      <c r="K5">
        <v>1</v>
      </c>
      <c r="L5">
        <v>0</v>
      </c>
      <c r="M5" t="s">
        <v>91</v>
      </c>
      <c r="N5">
        <v>0</v>
      </c>
      <c r="O5">
        <v>1</v>
      </c>
      <c r="P5">
        <v>30</v>
      </c>
      <c r="Q5">
        <v>40</v>
      </c>
      <c r="R5">
        <v>0</v>
      </c>
      <c r="T5" t="s">
        <v>72</v>
      </c>
      <c r="U5" t="s">
        <v>73</v>
      </c>
    </row>
    <row r="6" spans="2:21" x14ac:dyDescent="0.25">
      <c r="B6">
        <f>CABAL!A8</f>
        <v>805</v>
      </c>
      <c r="C6">
        <f>novedadesComerciosCabal!C6</f>
        <v>5</v>
      </c>
      <c r="D6">
        <v>1</v>
      </c>
      <c r="E6">
        <v>830</v>
      </c>
      <c r="F6">
        <v>1</v>
      </c>
      <c r="G6">
        <v>39</v>
      </c>
      <c r="H6">
        <v>2</v>
      </c>
      <c r="I6" s="34">
        <f>CABAL!N8</f>
        <v>5</v>
      </c>
      <c r="J6">
        <v>1</v>
      </c>
      <c r="K6">
        <v>1</v>
      </c>
      <c r="L6">
        <v>0</v>
      </c>
      <c r="M6" t="s">
        <v>91</v>
      </c>
      <c r="N6">
        <v>0</v>
      </c>
      <c r="O6">
        <v>1</v>
      </c>
      <c r="P6">
        <v>30</v>
      </c>
      <c r="Q6">
        <v>40</v>
      </c>
      <c r="R6">
        <v>0</v>
      </c>
      <c r="T6" t="s">
        <v>72</v>
      </c>
      <c r="U6" t="s">
        <v>73</v>
      </c>
    </row>
    <row r="7" spans="2:21" x14ac:dyDescent="0.25">
      <c r="B7">
        <f>CABAL!A9</f>
        <v>805</v>
      </c>
      <c r="C7">
        <f>novedadesComerciosCabal!C7</f>
        <v>6</v>
      </c>
      <c r="D7">
        <v>1</v>
      </c>
      <c r="E7">
        <v>830</v>
      </c>
      <c r="F7">
        <v>1</v>
      </c>
      <c r="G7">
        <v>39</v>
      </c>
      <c r="H7">
        <v>2</v>
      </c>
      <c r="I7" s="34">
        <f>CABAL!N9</f>
        <v>5</v>
      </c>
      <c r="J7">
        <v>1</v>
      </c>
      <c r="K7">
        <v>1</v>
      </c>
      <c r="L7">
        <v>0</v>
      </c>
      <c r="M7" t="s">
        <v>91</v>
      </c>
      <c r="N7">
        <v>0</v>
      </c>
      <c r="O7">
        <v>1</v>
      </c>
      <c r="P7">
        <v>30</v>
      </c>
      <c r="Q7">
        <v>40</v>
      </c>
      <c r="R7">
        <v>0</v>
      </c>
      <c r="T7" t="s">
        <v>72</v>
      </c>
      <c r="U7" t="s">
        <v>73</v>
      </c>
    </row>
    <row r="8" spans="2:21" x14ac:dyDescent="0.25">
      <c r="B8">
        <f>CABAL!A10</f>
        <v>805</v>
      </c>
      <c r="C8">
        <f>novedadesComerciosCabal!C8</f>
        <v>7</v>
      </c>
      <c r="D8">
        <v>1</v>
      </c>
      <c r="E8">
        <v>830</v>
      </c>
      <c r="F8">
        <v>1</v>
      </c>
      <c r="G8">
        <v>39</v>
      </c>
      <c r="H8">
        <v>2</v>
      </c>
      <c r="I8" s="34">
        <f>CABAL!N10</f>
        <v>5</v>
      </c>
      <c r="J8">
        <v>1</v>
      </c>
      <c r="K8">
        <v>1</v>
      </c>
      <c r="L8">
        <v>0</v>
      </c>
      <c r="M8" t="s">
        <v>91</v>
      </c>
      <c r="N8">
        <v>0</v>
      </c>
      <c r="O8">
        <v>1</v>
      </c>
      <c r="P8">
        <v>30</v>
      </c>
      <c r="Q8">
        <v>40</v>
      </c>
      <c r="R8">
        <v>0</v>
      </c>
      <c r="T8" t="s">
        <v>72</v>
      </c>
      <c r="U8" t="s">
        <v>73</v>
      </c>
    </row>
    <row r="9" spans="2:21" x14ac:dyDescent="0.25">
      <c r="B9">
        <f>CABAL!A11</f>
        <v>805</v>
      </c>
      <c r="C9">
        <f>novedadesComerciosCabal!C9</f>
        <v>8</v>
      </c>
      <c r="D9">
        <v>1</v>
      </c>
      <c r="E9">
        <v>830</v>
      </c>
      <c r="F9">
        <v>1</v>
      </c>
      <c r="G9">
        <v>39</v>
      </c>
      <c r="H9">
        <v>2</v>
      </c>
      <c r="I9" s="34">
        <f>CABAL!N11</f>
        <v>5</v>
      </c>
      <c r="J9">
        <v>1</v>
      </c>
      <c r="K9">
        <v>1</v>
      </c>
      <c r="L9">
        <v>0</v>
      </c>
      <c r="M9" t="s">
        <v>91</v>
      </c>
      <c r="N9">
        <v>0</v>
      </c>
      <c r="O9">
        <v>1</v>
      </c>
      <c r="P9">
        <v>30</v>
      </c>
      <c r="Q9">
        <v>40</v>
      </c>
      <c r="R9">
        <v>0</v>
      </c>
      <c r="T9" t="s">
        <v>72</v>
      </c>
      <c r="U9" t="s">
        <v>73</v>
      </c>
    </row>
    <row r="10" spans="2:21" x14ac:dyDescent="0.25">
      <c r="B10">
        <f>CABAL!A12</f>
        <v>805</v>
      </c>
      <c r="C10">
        <f>novedadesComerciosCabal!C10</f>
        <v>9</v>
      </c>
      <c r="D10">
        <v>1</v>
      </c>
      <c r="E10">
        <v>830</v>
      </c>
      <c r="F10">
        <v>1</v>
      </c>
      <c r="G10">
        <v>39</v>
      </c>
      <c r="H10">
        <v>2</v>
      </c>
      <c r="I10" s="34">
        <f>CABAL!N12</f>
        <v>5</v>
      </c>
      <c r="J10">
        <v>1</v>
      </c>
      <c r="K10">
        <v>1</v>
      </c>
      <c r="L10">
        <v>0</v>
      </c>
      <c r="M10" t="s">
        <v>91</v>
      </c>
      <c r="N10">
        <v>0</v>
      </c>
      <c r="O10">
        <v>1</v>
      </c>
      <c r="P10">
        <v>30</v>
      </c>
      <c r="Q10">
        <v>40</v>
      </c>
      <c r="R10">
        <v>0</v>
      </c>
      <c r="T10" t="s">
        <v>72</v>
      </c>
      <c r="U10" t="s">
        <v>73</v>
      </c>
    </row>
    <row r="11" spans="2:21" x14ac:dyDescent="0.25">
      <c r="B11">
        <f>CABAL!A13</f>
        <v>805</v>
      </c>
      <c r="C11">
        <f>novedadesComerciosCabal!C11</f>
        <v>10</v>
      </c>
      <c r="D11">
        <v>1</v>
      </c>
      <c r="E11">
        <v>830</v>
      </c>
      <c r="F11">
        <v>1</v>
      </c>
      <c r="G11">
        <v>39</v>
      </c>
      <c r="H11">
        <v>2</v>
      </c>
      <c r="I11" s="34">
        <f>CABAL!N13</f>
        <v>5</v>
      </c>
      <c r="J11">
        <v>1</v>
      </c>
      <c r="K11">
        <v>1</v>
      </c>
      <c r="L11">
        <v>0</v>
      </c>
      <c r="M11" t="s">
        <v>91</v>
      </c>
      <c r="N11">
        <v>0</v>
      </c>
      <c r="O11">
        <v>1</v>
      </c>
      <c r="P11">
        <v>30</v>
      </c>
      <c r="Q11">
        <v>40</v>
      </c>
      <c r="R11">
        <v>0</v>
      </c>
      <c r="T11" t="s">
        <v>72</v>
      </c>
      <c r="U11" t="s">
        <v>73</v>
      </c>
    </row>
    <row r="12" spans="2:21" x14ac:dyDescent="0.25">
      <c r="B12">
        <f>CABAL!A14</f>
        <v>805</v>
      </c>
      <c r="C12">
        <f>novedadesComerciosCabal!C12</f>
        <v>11</v>
      </c>
      <c r="D12">
        <v>1</v>
      </c>
      <c r="E12">
        <v>830</v>
      </c>
      <c r="F12">
        <v>1</v>
      </c>
      <c r="G12">
        <v>39</v>
      </c>
      <c r="H12">
        <v>2</v>
      </c>
      <c r="I12" s="34">
        <f>CABAL!N14</f>
        <v>5</v>
      </c>
      <c r="J12">
        <v>1</v>
      </c>
      <c r="K12">
        <v>1</v>
      </c>
      <c r="L12">
        <v>0</v>
      </c>
      <c r="M12" t="s">
        <v>91</v>
      </c>
      <c r="N12">
        <v>0</v>
      </c>
      <c r="O12">
        <v>1</v>
      </c>
      <c r="P12">
        <v>30</v>
      </c>
      <c r="Q12">
        <v>40</v>
      </c>
      <c r="R12">
        <v>0</v>
      </c>
      <c r="T12" t="s">
        <v>72</v>
      </c>
      <c r="U12" t="s">
        <v>73</v>
      </c>
    </row>
    <row r="13" spans="2:21" x14ac:dyDescent="0.25">
      <c r="B13">
        <f>CABAL!A15</f>
        <v>805</v>
      </c>
      <c r="C13">
        <f>novedadesComerciosCabal!C13</f>
        <v>12</v>
      </c>
      <c r="D13">
        <v>1</v>
      </c>
      <c r="E13">
        <v>830</v>
      </c>
      <c r="F13">
        <v>1</v>
      </c>
      <c r="G13">
        <v>39</v>
      </c>
      <c r="H13">
        <v>2</v>
      </c>
      <c r="I13" s="34">
        <f>CABAL!N15</f>
        <v>5</v>
      </c>
      <c r="J13">
        <v>1</v>
      </c>
      <c r="K13">
        <v>1</v>
      </c>
      <c r="L13">
        <v>0</v>
      </c>
      <c r="M13" t="s">
        <v>91</v>
      </c>
      <c r="N13">
        <v>0</v>
      </c>
      <c r="O13">
        <v>1</v>
      </c>
      <c r="P13">
        <v>30</v>
      </c>
      <c r="Q13">
        <v>40</v>
      </c>
      <c r="R13">
        <v>0</v>
      </c>
      <c r="T13" t="s">
        <v>72</v>
      </c>
      <c r="U13" t="s">
        <v>73</v>
      </c>
    </row>
    <row r="14" spans="2:21" x14ac:dyDescent="0.25">
      <c r="B14">
        <f>CABAL!A16</f>
        <v>805</v>
      </c>
      <c r="C14">
        <f>novedadesComerciosCabal!C14</f>
        <v>13</v>
      </c>
      <c r="D14">
        <v>1</v>
      </c>
      <c r="E14">
        <v>830</v>
      </c>
      <c r="F14">
        <v>1</v>
      </c>
      <c r="G14">
        <v>39</v>
      </c>
      <c r="H14">
        <v>2</v>
      </c>
      <c r="I14" s="34">
        <f>CABAL!N16</f>
        <v>5</v>
      </c>
      <c r="J14">
        <v>1</v>
      </c>
      <c r="K14">
        <v>1</v>
      </c>
      <c r="L14">
        <v>0</v>
      </c>
      <c r="M14" t="s">
        <v>91</v>
      </c>
      <c r="N14">
        <v>0</v>
      </c>
      <c r="O14">
        <v>1</v>
      </c>
      <c r="P14">
        <v>30</v>
      </c>
      <c r="Q14">
        <v>40</v>
      </c>
      <c r="R14">
        <v>0</v>
      </c>
      <c r="T14" t="s">
        <v>72</v>
      </c>
      <c r="U14" t="s">
        <v>73</v>
      </c>
    </row>
    <row r="15" spans="2:21" x14ac:dyDescent="0.25">
      <c r="B15">
        <f>CABAL!A17</f>
        <v>805</v>
      </c>
      <c r="C15">
        <f>novedadesComerciosCabal!C15</f>
        <v>14</v>
      </c>
      <c r="D15">
        <v>1</v>
      </c>
      <c r="E15">
        <v>830</v>
      </c>
      <c r="F15">
        <v>1</v>
      </c>
      <c r="G15">
        <v>39</v>
      </c>
      <c r="H15">
        <v>2</v>
      </c>
      <c r="I15" s="34">
        <f>CABAL!N17</f>
        <v>5</v>
      </c>
      <c r="J15">
        <v>1</v>
      </c>
      <c r="K15">
        <v>1</v>
      </c>
      <c r="L15">
        <v>0</v>
      </c>
      <c r="M15" t="s">
        <v>91</v>
      </c>
      <c r="N15">
        <v>0</v>
      </c>
      <c r="O15">
        <v>1</v>
      </c>
      <c r="P15">
        <v>30</v>
      </c>
      <c r="Q15">
        <v>40</v>
      </c>
      <c r="R15">
        <v>0</v>
      </c>
      <c r="T15" t="s">
        <v>72</v>
      </c>
      <c r="U15" t="s">
        <v>73</v>
      </c>
    </row>
    <row r="16" spans="2:21" x14ac:dyDescent="0.25">
      <c r="B16">
        <f>CABAL!A18</f>
        <v>805</v>
      </c>
      <c r="C16">
        <f>novedadesComerciosCabal!C16</f>
        <v>15</v>
      </c>
      <c r="D16">
        <v>1</v>
      </c>
      <c r="E16">
        <v>830</v>
      </c>
      <c r="F16">
        <v>1</v>
      </c>
      <c r="G16">
        <v>39</v>
      </c>
      <c r="H16">
        <v>2</v>
      </c>
      <c r="I16" s="34">
        <f>CABAL!N18</f>
        <v>5</v>
      </c>
      <c r="J16">
        <v>1</v>
      </c>
      <c r="K16">
        <v>1</v>
      </c>
      <c r="L16">
        <v>0</v>
      </c>
      <c r="M16" t="s">
        <v>91</v>
      </c>
      <c r="N16">
        <v>0</v>
      </c>
      <c r="O16">
        <v>1</v>
      </c>
      <c r="P16">
        <v>30</v>
      </c>
      <c r="Q16">
        <v>40</v>
      </c>
      <c r="R16">
        <v>0</v>
      </c>
      <c r="T16" t="s">
        <v>72</v>
      </c>
      <c r="U16" t="s">
        <v>73</v>
      </c>
    </row>
    <row r="17" spans="2:21" x14ac:dyDescent="0.25">
      <c r="B17">
        <f>CABAL!A19</f>
        <v>805</v>
      </c>
      <c r="C17">
        <f>novedadesComerciosCabal!C17</f>
        <v>16</v>
      </c>
      <c r="D17">
        <v>1</v>
      </c>
      <c r="E17">
        <v>830</v>
      </c>
      <c r="F17">
        <v>1</v>
      </c>
      <c r="G17">
        <v>39</v>
      </c>
      <c r="H17">
        <v>2</v>
      </c>
      <c r="I17" s="34">
        <f>CABAL!N19</f>
        <v>5</v>
      </c>
      <c r="J17">
        <v>1</v>
      </c>
      <c r="K17">
        <v>1</v>
      </c>
      <c r="L17">
        <v>0</v>
      </c>
      <c r="M17" t="s">
        <v>91</v>
      </c>
      <c r="N17">
        <v>0</v>
      </c>
      <c r="O17">
        <v>1</v>
      </c>
      <c r="P17">
        <v>30</v>
      </c>
      <c r="Q17">
        <v>40</v>
      </c>
      <c r="R17">
        <v>0</v>
      </c>
      <c r="T17" t="s">
        <v>72</v>
      </c>
      <c r="U17" t="s">
        <v>73</v>
      </c>
    </row>
    <row r="18" spans="2:21" x14ac:dyDescent="0.25">
      <c r="B18">
        <f>CABAL!A20</f>
        <v>805</v>
      </c>
      <c r="C18">
        <f>novedadesComerciosCabal!C18</f>
        <v>17</v>
      </c>
      <c r="D18">
        <v>1</v>
      </c>
      <c r="E18">
        <v>830</v>
      </c>
      <c r="F18">
        <v>1</v>
      </c>
      <c r="G18">
        <v>39</v>
      </c>
      <c r="H18">
        <v>2</v>
      </c>
      <c r="I18" s="34">
        <f>CABAL!N20</f>
        <v>5</v>
      </c>
      <c r="J18">
        <v>1</v>
      </c>
      <c r="K18">
        <v>1</v>
      </c>
      <c r="L18">
        <v>0</v>
      </c>
      <c r="M18" t="s">
        <v>91</v>
      </c>
      <c r="N18">
        <v>0</v>
      </c>
      <c r="O18">
        <v>1</v>
      </c>
      <c r="P18">
        <v>30</v>
      </c>
      <c r="Q18">
        <v>40</v>
      </c>
      <c r="R18">
        <v>0</v>
      </c>
      <c r="T18" t="s">
        <v>72</v>
      </c>
      <c r="U18" t="s">
        <v>73</v>
      </c>
    </row>
    <row r="19" spans="2:21" x14ac:dyDescent="0.25">
      <c r="B19">
        <f>CABAL!A21</f>
        <v>805</v>
      </c>
      <c r="C19">
        <f>novedadesComerciosCabal!C19</f>
        <v>18</v>
      </c>
      <c r="D19">
        <v>1</v>
      </c>
      <c r="E19">
        <v>830</v>
      </c>
      <c r="F19">
        <v>1</v>
      </c>
      <c r="G19">
        <v>39</v>
      </c>
      <c r="H19">
        <v>2</v>
      </c>
      <c r="I19" s="34">
        <f>CABAL!N21</f>
        <v>5</v>
      </c>
      <c r="J19">
        <v>1</v>
      </c>
      <c r="K19">
        <v>1</v>
      </c>
      <c r="L19">
        <v>0</v>
      </c>
      <c r="M19" t="s">
        <v>91</v>
      </c>
      <c r="N19">
        <v>0</v>
      </c>
      <c r="O19">
        <v>1</v>
      </c>
      <c r="P19">
        <v>30</v>
      </c>
      <c r="Q19">
        <v>40</v>
      </c>
      <c r="R19">
        <v>0</v>
      </c>
      <c r="T19" t="s">
        <v>72</v>
      </c>
      <c r="U19" t="s">
        <v>73</v>
      </c>
    </row>
    <row r="20" spans="2:21" x14ac:dyDescent="0.25">
      <c r="B20">
        <f>CABAL!A22</f>
        <v>805</v>
      </c>
      <c r="C20">
        <f>novedadesComerciosCabal!C20</f>
        <v>19</v>
      </c>
      <c r="D20">
        <v>1</v>
      </c>
      <c r="E20">
        <v>830</v>
      </c>
      <c r="F20">
        <v>1</v>
      </c>
      <c r="G20">
        <v>39</v>
      </c>
      <c r="H20">
        <v>2</v>
      </c>
      <c r="I20" s="34">
        <f>CABAL!N22</f>
        <v>5</v>
      </c>
      <c r="J20">
        <v>1</v>
      </c>
      <c r="K20">
        <v>1</v>
      </c>
      <c r="L20">
        <v>0</v>
      </c>
      <c r="M20" t="s">
        <v>91</v>
      </c>
      <c r="N20">
        <v>0</v>
      </c>
      <c r="O20">
        <v>1</v>
      </c>
      <c r="P20">
        <v>30</v>
      </c>
      <c r="Q20">
        <v>40</v>
      </c>
      <c r="R20">
        <v>0</v>
      </c>
      <c r="T20" t="s">
        <v>72</v>
      </c>
      <c r="U20" t="s">
        <v>73</v>
      </c>
    </row>
    <row r="21" spans="2:21" x14ac:dyDescent="0.25">
      <c r="B21">
        <f>CABAL!A23</f>
        <v>805</v>
      </c>
      <c r="C21">
        <f>novedadesComerciosCabal!C21</f>
        <v>20</v>
      </c>
      <c r="D21">
        <v>1</v>
      </c>
      <c r="E21">
        <v>830</v>
      </c>
      <c r="F21">
        <v>1</v>
      </c>
      <c r="G21">
        <v>39</v>
      </c>
      <c r="H21">
        <v>2</v>
      </c>
      <c r="I21" s="34">
        <f>CABAL!N23</f>
        <v>5</v>
      </c>
      <c r="J21">
        <v>1</v>
      </c>
      <c r="K21">
        <v>1</v>
      </c>
      <c r="L21">
        <v>0</v>
      </c>
      <c r="M21" t="s">
        <v>91</v>
      </c>
      <c r="N21">
        <v>0</v>
      </c>
      <c r="O21">
        <v>1</v>
      </c>
      <c r="P21">
        <v>30</v>
      </c>
      <c r="Q21">
        <v>40</v>
      </c>
      <c r="R21">
        <v>0</v>
      </c>
      <c r="T21" t="s">
        <v>72</v>
      </c>
      <c r="U21" t="s">
        <v>73</v>
      </c>
    </row>
    <row r="22" spans="2:21" x14ac:dyDescent="0.25">
      <c r="B22">
        <f>CABAL!A24</f>
        <v>805</v>
      </c>
      <c r="C22">
        <f>novedadesComerciosCabal!C22</f>
        <v>21</v>
      </c>
      <c r="D22">
        <v>1</v>
      </c>
      <c r="E22">
        <v>830</v>
      </c>
      <c r="F22">
        <v>1</v>
      </c>
      <c r="G22">
        <v>39</v>
      </c>
      <c r="H22">
        <v>2</v>
      </c>
      <c r="I22" s="34">
        <f>CABAL!N24</f>
        <v>5</v>
      </c>
      <c r="J22">
        <v>1</v>
      </c>
      <c r="K22">
        <v>1</v>
      </c>
      <c r="L22">
        <v>0</v>
      </c>
      <c r="M22" t="s">
        <v>91</v>
      </c>
      <c r="N22">
        <v>0</v>
      </c>
      <c r="O22">
        <v>1</v>
      </c>
      <c r="P22">
        <v>30</v>
      </c>
      <c r="Q22">
        <v>40</v>
      </c>
      <c r="R22">
        <v>0</v>
      </c>
      <c r="T22" t="s">
        <v>72</v>
      </c>
      <c r="U22" t="s">
        <v>73</v>
      </c>
    </row>
    <row r="23" spans="2:21" x14ac:dyDescent="0.25">
      <c r="B23">
        <f>CABAL!A25</f>
        <v>805</v>
      </c>
      <c r="C23">
        <f>novedadesComerciosCabal!C23</f>
        <v>22</v>
      </c>
      <c r="D23">
        <v>1</v>
      </c>
      <c r="E23">
        <v>830</v>
      </c>
      <c r="F23">
        <v>1</v>
      </c>
      <c r="G23">
        <v>39</v>
      </c>
      <c r="H23">
        <v>2</v>
      </c>
      <c r="I23" s="34">
        <f>CABAL!N25</f>
        <v>5</v>
      </c>
      <c r="J23">
        <v>1</v>
      </c>
      <c r="K23">
        <v>1</v>
      </c>
      <c r="L23">
        <v>0</v>
      </c>
      <c r="M23" t="s">
        <v>91</v>
      </c>
      <c r="N23">
        <v>0</v>
      </c>
      <c r="O23">
        <v>1</v>
      </c>
      <c r="P23">
        <v>30</v>
      </c>
      <c r="Q23">
        <v>40</v>
      </c>
      <c r="R23">
        <v>0</v>
      </c>
      <c r="T23" t="s">
        <v>72</v>
      </c>
      <c r="U23" t="s">
        <v>73</v>
      </c>
    </row>
    <row r="24" spans="2:21" x14ac:dyDescent="0.25">
      <c r="B24">
        <f>CABAL!A26</f>
        <v>805</v>
      </c>
      <c r="C24">
        <f>novedadesComerciosCabal!C24</f>
        <v>23</v>
      </c>
      <c r="D24">
        <v>1</v>
      </c>
      <c r="E24">
        <v>830</v>
      </c>
      <c r="F24">
        <v>1</v>
      </c>
      <c r="G24">
        <v>39</v>
      </c>
      <c r="H24">
        <v>2</v>
      </c>
      <c r="I24" s="34">
        <f>CABAL!N26</f>
        <v>5</v>
      </c>
      <c r="J24">
        <v>1</v>
      </c>
      <c r="K24">
        <v>1</v>
      </c>
      <c r="L24">
        <v>0</v>
      </c>
      <c r="M24" t="s">
        <v>91</v>
      </c>
      <c r="N24">
        <v>0</v>
      </c>
      <c r="O24">
        <v>1</v>
      </c>
      <c r="P24">
        <v>30</v>
      </c>
      <c r="Q24">
        <v>40</v>
      </c>
      <c r="R24">
        <v>0</v>
      </c>
      <c r="T24" t="s">
        <v>72</v>
      </c>
      <c r="U24" t="s">
        <v>73</v>
      </c>
    </row>
    <row r="25" spans="2:21" x14ac:dyDescent="0.25">
      <c r="B25">
        <f>CABAL!A27</f>
        <v>805</v>
      </c>
      <c r="C25">
        <f>novedadesComerciosCabal!C25</f>
        <v>24</v>
      </c>
      <c r="D25">
        <v>1</v>
      </c>
      <c r="E25">
        <v>830</v>
      </c>
      <c r="F25">
        <v>1</v>
      </c>
      <c r="G25">
        <v>39</v>
      </c>
      <c r="H25">
        <v>2</v>
      </c>
      <c r="I25" s="34">
        <f>CABAL!N27</f>
        <v>5</v>
      </c>
      <c r="J25">
        <v>1</v>
      </c>
      <c r="K25">
        <v>1</v>
      </c>
      <c r="L25">
        <v>0</v>
      </c>
      <c r="M25" t="s">
        <v>91</v>
      </c>
      <c r="N25">
        <v>0</v>
      </c>
      <c r="O25">
        <v>1</v>
      </c>
      <c r="P25">
        <v>30</v>
      </c>
      <c r="Q25">
        <v>40</v>
      </c>
      <c r="R25">
        <v>0</v>
      </c>
      <c r="T25" t="s">
        <v>72</v>
      </c>
      <c r="U25" t="s">
        <v>73</v>
      </c>
    </row>
    <row r="26" spans="2:21" x14ac:dyDescent="0.25">
      <c r="B26">
        <f>CABAL!A28</f>
        <v>805</v>
      </c>
      <c r="C26">
        <f>novedadesComerciosCabal!C26</f>
        <v>25</v>
      </c>
      <c r="D26">
        <v>1</v>
      </c>
      <c r="E26">
        <v>830</v>
      </c>
      <c r="F26">
        <v>1</v>
      </c>
      <c r="G26">
        <v>39</v>
      </c>
      <c r="H26">
        <v>2</v>
      </c>
      <c r="I26" s="34">
        <f>CABAL!N28</f>
        <v>5</v>
      </c>
      <c r="J26">
        <v>1</v>
      </c>
      <c r="K26">
        <v>1</v>
      </c>
      <c r="L26">
        <v>0</v>
      </c>
      <c r="M26" t="s">
        <v>91</v>
      </c>
      <c r="N26">
        <v>0</v>
      </c>
      <c r="O26">
        <v>1</v>
      </c>
      <c r="P26">
        <v>30</v>
      </c>
      <c r="Q26">
        <v>40</v>
      </c>
      <c r="R26">
        <v>0</v>
      </c>
      <c r="T26" t="s">
        <v>72</v>
      </c>
      <c r="U26" t="s">
        <v>73</v>
      </c>
    </row>
    <row r="27" spans="2:21" x14ac:dyDescent="0.25">
      <c r="B27">
        <f>CABAL!A29</f>
        <v>805</v>
      </c>
      <c r="C27">
        <f>novedadesComerciosCabal!C27</f>
        <v>26</v>
      </c>
      <c r="D27">
        <v>1</v>
      </c>
      <c r="E27">
        <v>830</v>
      </c>
      <c r="F27">
        <v>1</v>
      </c>
      <c r="G27">
        <v>39</v>
      </c>
      <c r="H27">
        <v>2</v>
      </c>
      <c r="I27" s="34">
        <f>CABAL!N29</f>
        <v>5</v>
      </c>
      <c r="J27">
        <v>1</v>
      </c>
      <c r="K27">
        <v>1</v>
      </c>
      <c r="L27">
        <v>0</v>
      </c>
      <c r="M27" t="s">
        <v>91</v>
      </c>
      <c r="N27">
        <v>0</v>
      </c>
      <c r="O27">
        <v>1</v>
      </c>
      <c r="P27">
        <v>30</v>
      </c>
      <c r="Q27">
        <v>40</v>
      </c>
      <c r="R27">
        <v>0</v>
      </c>
      <c r="T27" t="s">
        <v>72</v>
      </c>
      <c r="U27" t="s">
        <v>73</v>
      </c>
    </row>
    <row r="28" spans="2:21" x14ac:dyDescent="0.25">
      <c r="B28">
        <f>CABAL!A30</f>
        <v>805</v>
      </c>
      <c r="C28">
        <f>novedadesComerciosCabal!C28</f>
        <v>27</v>
      </c>
      <c r="D28">
        <v>1</v>
      </c>
      <c r="E28">
        <v>830</v>
      </c>
      <c r="F28">
        <v>1</v>
      </c>
      <c r="G28">
        <v>39</v>
      </c>
      <c r="H28">
        <v>2</v>
      </c>
      <c r="I28" s="34">
        <f>CABAL!N30</f>
        <v>5</v>
      </c>
      <c r="J28">
        <v>1</v>
      </c>
      <c r="K28">
        <v>1</v>
      </c>
      <c r="L28">
        <v>0</v>
      </c>
      <c r="M28" t="s">
        <v>91</v>
      </c>
      <c r="N28">
        <v>0</v>
      </c>
      <c r="O28">
        <v>1</v>
      </c>
      <c r="P28">
        <v>30</v>
      </c>
      <c r="Q28">
        <v>40</v>
      </c>
      <c r="R28">
        <v>0</v>
      </c>
      <c r="T28" t="s">
        <v>72</v>
      </c>
      <c r="U28" t="s">
        <v>73</v>
      </c>
    </row>
    <row r="29" spans="2:21" x14ac:dyDescent="0.25">
      <c r="B29">
        <f>CABAL!A31</f>
        <v>805</v>
      </c>
      <c r="C29">
        <f>novedadesComerciosCabal!C29</f>
        <v>28</v>
      </c>
      <c r="D29">
        <v>1</v>
      </c>
      <c r="E29">
        <v>830</v>
      </c>
      <c r="F29">
        <v>1</v>
      </c>
      <c r="G29">
        <v>39</v>
      </c>
      <c r="H29">
        <v>2</v>
      </c>
      <c r="I29" s="34">
        <f>CABAL!N31</f>
        <v>5</v>
      </c>
      <c r="J29">
        <v>1</v>
      </c>
      <c r="K29">
        <v>1</v>
      </c>
      <c r="L29">
        <v>0</v>
      </c>
      <c r="M29" t="s">
        <v>91</v>
      </c>
      <c r="N29">
        <v>0</v>
      </c>
      <c r="O29">
        <v>1</v>
      </c>
      <c r="P29">
        <v>30</v>
      </c>
      <c r="Q29">
        <v>40</v>
      </c>
      <c r="R29">
        <v>0</v>
      </c>
      <c r="T29" t="s">
        <v>72</v>
      </c>
      <c r="U29" t="s">
        <v>73</v>
      </c>
    </row>
    <row r="30" spans="2:21" x14ac:dyDescent="0.25">
      <c r="B30">
        <f>CABAL!A32</f>
        <v>805</v>
      </c>
      <c r="C30">
        <f>novedadesComerciosCabal!C30</f>
        <v>29</v>
      </c>
      <c r="D30">
        <v>1</v>
      </c>
      <c r="E30">
        <v>830</v>
      </c>
      <c r="F30">
        <v>1</v>
      </c>
      <c r="G30">
        <v>39</v>
      </c>
      <c r="H30">
        <v>2</v>
      </c>
      <c r="I30" s="34">
        <f>CABAL!N32</f>
        <v>5</v>
      </c>
      <c r="J30">
        <v>1</v>
      </c>
      <c r="K30">
        <v>1</v>
      </c>
      <c r="L30">
        <v>0</v>
      </c>
      <c r="M30" t="s">
        <v>91</v>
      </c>
      <c r="N30">
        <v>0</v>
      </c>
      <c r="O30">
        <v>1</v>
      </c>
      <c r="P30">
        <v>30</v>
      </c>
      <c r="Q30">
        <v>40</v>
      </c>
      <c r="R30">
        <v>0</v>
      </c>
      <c r="T30" t="s">
        <v>72</v>
      </c>
      <c r="U30" t="s">
        <v>73</v>
      </c>
    </row>
    <row r="31" spans="2:21" x14ac:dyDescent="0.25">
      <c r="B31">
        <f>CABAL!A33</f>
        <v>805</v>
      </c>
      <c r="C31">
        <f>novedadesComerciosCabal!C31</f>
        <v>30</v>
      </c>
      <c r="D31">
        <v>1</v>
      </c>
      <c r="E31">
        <v>830</v>
      </c>
      <c r="F31">
        <v>1</v>
      </c>
      <c r="G31">
        <v>39</v>
      </c>
      <c r="H31">
        <v>2</v>
      </c>
      <c r="I31" s="34">
        <f>CABAL!N33</f>
        <v>5</v>
      </c>
      <c r="J31">
        <v>1</v>
      </c>
      <c r="K31">
        <v>1</v>
      </c>
      <c r="L31">
        <v>0</v>
      </c>
      <c r="M31" t="s">
        <v>91</v>
      </c>
      <c r="N31">
        <v>0</v>
      </c>
      <c r="O31">
        <v>1</v>
      </c>
      <c r="P31">
        <v>30</v>
      </c>
      <c r="Q31">
        <v>40</v>
      </c>
      <c r="R31">
        <v>0</v>
      </c>
      <c r="T31" t="s">
        <v>72</v>
      </c>
      <c r="U31" t="s">
        <v>73</v>
      </c>
    </row>
    <row r="32" spans="2:21" x14ac:dyDescent="0.25">
      <c r="B32">
        <f>CABAL!A34</f>
        <v>805</v>
      </c>
      <c r="C32">
        <f>novedadesComerciosCabal!C32</f>
        <v>31</v>
      </c>
      <c r="D32">
        <v>1</v>
      </c>
      <c r="E32">
        <v>830</v>
      </c>
      <c r="F32">
        <v>1</v>
      </c>
      <c r="G32">
        <v>39</v>
      </c>
      <c r="H32">
        <v>2</v>
      </c>
      <c r="I32" s="34">
        <f>CABAL!N34</f>
        <v>5</v>
      </c>
      <c r="J32">
        <v>1</v>
      </c>
      <c r="K32">
        <v>1</v>
      </c>
      <c r="L32">
        <v>0</v>
      </c>
      <c r="M32" t="s">
        <v>91</v>
      </c>
      <c r="N32">
        <v>0</v>
      </c>
      <c r="O32">
        <v>1</v>
      </c>
      <c r="P32">
        <v>30</v>
      </c>
      <c r="Q32">
        <v>40</v>
      </c>
      <c r="R32">
        <v>0</v>
      </c>
      <c r="T32" t="s">
        <v>72</v>
      </c>
      <c r="U32" t="s">
        <v>73</v>
      </c>
    </row>
    <row r="33" spans="2:21" x14ac:dyDescent="0.25">
      <c r="B33">
        <f>CABAL!A35</f>
        <v>805</v>
      </c>
      <c r="C33">
        <f>novedadesComerciosCabal!C33</f>
        <v>32</v>
      </c>
      <c r="D33">
        <v>1</v>
      </c>
      <c r="E33">
        <v>830</v>
      </c>
      <c r="F33">
        <v>1</v>
      </c>
      <c r="G33">
        <v>39</v>
      </c>
      <c r="H33">
        <v>2</v>
      </c>
      <c r="I33" s="34">
        <f>CABAL!N35</f>
        <v>5</v>
      </c>
      <c r="J33">
        <v>1</v>
      </c>
      <c r="K33">
        <v>1</v>
      </c>
      <c r="L33">
        <v>0</v>
      </c>
      <c r="M33" t="s">
        <v>91</v>
      </c>
      <c r="N33">
        <v>0</v>
      </c>
      <c r="O33">
        <v>1</v>
      </c>
      <c r="P33">
        <v>30</v>
      </c>
      <c r="Q33">
        <v>40</v>
      </c>
      <c r="R33">
        <v>0</v>
      </c>
      <c r="T33" t="s">
        <v>72</v>
      </c>
      <c r="U33" t="s">
        <v>73</v>
      </c>
    </row>
    <row r="34" spans="2:21" x14ac:dyDescent="0.25">
      <c r="B34">
        <f>CABAL!A36</f>
        <v>805</v>
      </c>
      <c r="C34">
        <f>novedadesComerciosCabal!C34</f>
        <v>33</v>
      </c>
      <c r="D34">
        <v>1</v>
      </c>
      <c r="E34">
        <v>830</v>
      </c>
      <c r="F34">
        <v>1</v>
      </c>
      <c r="G34">
        <v>39</v>
      </c>
      <c r="H34">
        <v>2</v>
      </c>
      <c r="I34" s="34">
        <f>CABAL!N36</f>
        <v>5</v>
      </c>
      <c r="J34">
        <v>1</v>
      </c>
      <c r="K34">
        <v>1</v>
      </c>
      <c r="L34">
        <v>0</v>
      </c>
      <c r="M34" t="s">
        <v>91</v>
      </c>
      <c r="N34">
        <v>0</v>
      </c>
      <c r="O34">
        <v>1</v>
      </c>
      <c r="P34">
        <v>30</v>
      </c>
      <c r="Q34">
        <v>40</v>
      </c>
      <c r="R34">
        <v>0</v>
      </c>
      <c r="T34" t="s">
        <v>72</v>
      </c>
      <c r="U34" t="s">
        <v>73</v>
      </c>
    </row>
    <row r="35" spans="2:21" x14ac:dyDescent="0.25">
      <c r="B35">
        <f>CABAL!A37</f>
        <v>805</v>
      </c>
      <c r="C35">
        <f>novedadesComerciosCabal!C35</f>
        <v>34</v>
      </c>
      <c r="D35">
        <v>1</v>
      </c>
      <c r="E35">
        <v>830</v>
      </c>
      <c r="F35">
        <v>1</v>
      </c>
      <c r="G35">
        <v>39</v>
      </c>
      <c r="H35">
        <v>2</v>
      </c>
      <c r="I35" s="34">
        <f>CABAL!N37</f>
        <v>5</v>
      </c>
      <c r="J35">
        <v>1</v>
      </c>
      <c r="K35">
        <v>1</v>
      </c>
      <c r="L35">
        <v>0</v>
      </c>
      <c r="M35" t="s">
        <v>91</v>
      </c>
      <c r="N35">
        <v>0</v>
      </c>
      <c r="O35">
        <v>1</v>
      </c>
      <c r="P35">
        <v>30</v>
      </c>
      <c r="Q35">
        <v>40</v>
      </c>
      <c r="R35">
        <v>0</v>
      </c>
      <c r="T35" t="s">
        <v>72</v>
      </c>
      <c r="U35" t="s">
        <v>73</v>
      </c>
    </row>
    <row r="36" spans="2:21" x14ac:dyDescent="0.25">
      <c r="B36">
        <f>CABAL!A38</f>
        <v>805</v>
      </c>
      <c r="C36">
        <f>novedadesComerciosCabal!C36</f>
        <v>35</v>
      </c>
      <c r="D36">
        <v>1</v>
      </c>
      <c r="E36">
        <v>830</v>
      </c>
      <c r="F36">
        <v>1</v>
      </c>
      <c r="G36">
        <v>39</v>
      </c>
      <c r="H36">
        <v>2</v>
      </c>
      <c r="I36" s="34">
        <f>CABAL!N38</f>
        <v>5</v>
      </c>
      <c r="J36">
        <v>1</v>
      </c>
      <c r="K36">
        <v>1</v>
      </c>
      <c r="L36">
        <v>0</v>
      </c>
      <c r="M36" t="s">
        <v>91</v>
      </c>
      <c r="N36">
        <v>0</v>
      </c>
      <c r="O36">
        <v>1</v>
      </c>
      <c r="P36">
        <v>30</v>
      </c>
      <c r="Q36">
        <v>40</v>
      </c>
      <c r="R36">
        <v>0</v>
      </c>
      <c r="T36" t="s">
        <v>72</v>
      </c>
      <c r="U36" t="s">
        <v>73</v>
      </c>
    </row>
    <row r="37" spans="2:21" x14ac:dyDescent="0.25">
      <c r="B37">
        <f>CABAL!A39</f>
        <v>805</v>
      </c>
      <c r="C37">
        <f>novedadesComerciosCabal!C37</f>
        <v>36</v>
      </c>
      <c r="D37">
        <v>1</v>
      </c>
      <c r="E37">
        <v>830</v>
      </c>
      <c r="F37">
        <v>1</v>
      </c>
      <c r="G37">
        <v>39</v>
      </c>
      <c r="H37">
        <v>2</v>
      </c>
      <c r="I37" s="34">
        <f>CABAL!N39</f>
        <v>5</v>
      </c>
      <c r="J37">
        <v>1</v>
      </c>
      <c r="K37">
        <v>1</v>
      </c>
      <c r="L37">
        <v>0</v>
      </c>
      <c r="M37" t="s">
        <v>91</v>
      </c>
      <c r="N37">
        <v>0</v>
      </c>
      <c r="O37">
        <v>1</v>
      </c>
      <c r="P37">
        <v>30</v>
      </c>
      <c r="Q37">
        <v>40</v>
      </c>
      <c r="R37">
        <v>0</v>
      </c>
      <c r="T37" t="s">
        <v>72</v>
      </c>
      <c r="U37" t="s">
        <v>73</v>
      </c>
    </row>
    <row r="38" spans="2:21" x14ac:dyDescent="0.25">
      <c r="B38">
        <f>CABAL!A40</f>
        <v>805</v>
      </c>
      <c r="C38">
        <f>novedadesComerciosCabal!C38</f>
        <v>37</v>
      </c>
      <c r="D38">
        <v>1</v>
      </c>
      <c r="E38">
        <v>830</v>
      </c>
      <c r="F38">
        <v>1</v>
      </c>
      <c r="G38">
        <v>39</v>
      </c>
      <c r="H38">
        <v>2</v>
      </c>
      <c r="I38" s="34">
        <f>CABAL!N40</f>
        <v>5</v>
      </c>
      <c r="J38">
        <v>1</v>
      </c>
      <c r="K38">
        <v>1</v>
      </c>
      <c r="L38">
        <v>0</v>
      </c>
      <c r="M38" t="s">
        <v>91</v>
      </c>
      <c r="N38">
        <v>0</v>
      </c>
      <c r="O38">
        <v>1</v>
      </c>
      <c r="P38">
        <v>30</v>
      </c>
      <c r="Q38">
        <v>40</v>
      </c>
      <c r="R38">
        <v>0</v>
      </c>
      <c r="T38" t="s">
        <v>72</v>
      </c>
      <c r="U38" t="s">
        <v>73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38"/>
  <sheetViews>
    <sheetView topLeftCell="A19" workbookViewId="0">
      <selection activeCell="W38" sqref="W38"/>
    </sheetView>
  </sheetViews>
  <sheetFormatPr baseColWidth="10" defaultRowHeight="15" x14ac:dyDescent="0.25"/>
  <sheetData>
    <row r="1" spans="2:21" x14ac:dyDescent="0.25">
      <c r="B1" t="s">
        <v>74</v>
      </c>
      <c r="C1" t="s">
        <v>23</v>
      </c>
      <c r="D1" t="s">
        <v>75</v>
      </c>
      <c r="E1" t="s">
        <v>76</v>
      </c>
      <c r="F1" t="s">
        <v>77</v>
      </c>
      <c r="G1" t="s">
        <v>78</v>
      </c>
      <c r="H1" t="s">
        <v>79</v>
      </c>
      <c r="I1" s="29" t="s">
        <v>80</v>
      </c>
      <c r="J1" t="s">
        <v>81</v>
      </c>
      <c r="K1" t="s">
        <v>82</v>
      </c>
      <c r="L1" t="s">
        <v>83</v>
      </c>
      <c r="M1" t="s">
        <v>84</v>
      </c>
      <c r="N1" t="s">
        <v>85</v>
      </c>
      <c r="O1" t="s">
        <v>86</v>
      </c>
      <c r="P1" t="s">
        <v>87</v>
      </c>
      <c r="Q1" t="s">
        <v>88</v>
      </c>
      <c r="R1" t="s">
        <v>89</v>
      </c>
      <c r="S1" t="s">
        <v>68</v>
      </c>
      <c r="T1" t="s">
        <v>90</v>
      </c>
      <c r="U1" t="s">
        <v>70</v>
      </c>
    </row>
    <row r="2" spans="2:21" x14ac:dyDescent="0.25">
      <c r="B2">
        <f>CABAL!A4</f>
        <v>805</v>
      </c>
      <c r="C2">
        <f>novedadesComerciosCabal!C2</f>
        <v>1</v>
      </c>
      <c r="D2">
        <v>3</v>
      </c>
      <c r="E2">
        <v>830</v>
      </c>
      <c r="F2">
        <v>1</v>
      </c>
      <c r="G2">
        <v>39</v>
      </c>
      <c r="H2">
        <v>2</v>
      </c>
      <c r="I2" s="34">
        <f>CABAL!N4</f>
        <v>5</v>
      </c>
      <c r="J2">
        <v>2</v>
      </c>
      <c r="K2">
        <v>36</v>
      </c>
      <c r="L2">
        <v>0</v>
      </c>
      <c r="M2" t="s">
        <v>91</v>
      </c>
      <c r="N2">
        <v>0</v>
      </c>
      <c r="O2">
        <v>1</v>
      </c>
      <c r="P2">
        <v>30</v>
      </c>
      <c r="Q2">
        <v>40</v>
      </c>
      <c r="R2">
        <v>0</v>
      </c>
      <c r="T2" t="s">
        <v>72</v>
      </c>
      <c r="U2" t="s">
        <v>73</v>
      </c>
    </row>
    <row r="3" spans="2:21" x14ac:dyDescent="0.25">
      <c r="B3">
        <f>CABAL!A5</f>
        <v>805</v>
      </c>
      <c r="C3">
        <f>novedadesComerciosCabal!C3</f>
        <v>2</v>
      </c>
      <c r="D3">
        <v>3</v>
      </c>
      <c r="E3">
        <v>830</v>
      </c>
      <c r="F3">
        <v>1</v>
      </c>
      <c r="G3">
        <v>39</v>
      </c>
      <c r="H3">
        <v>2</v>
      </c>
      <c r="I3" s="34">
        <f>CABAL!N5</f>
        <v>5</v>
      </c>
      <c r="J3">
        <v>2</v>
      </c>
      <c r="K3">
        <v>36</v>
      </c>
      <c r="L3">
        <v>0</v>
      </c>
      <c r="M3" t="s">
        <v>91</v>
      </c>
      <c r="N3">
        <v>0</v>
      </c>
      <c r="O3">
        <v>1</v>
      </c>
      <c r="P3">
        <v>30</v>
      </c>
      <c r="Q3">
        <v>40</v>
      </c>
      <c r="R3">
        <v>0</v>
      </c>
      <c r="T3" t="s">
        <v>72</v>
      </c>
      <c r="U3" t="s">
        <v>73</v>
      </c>
    </row>
    <row r="4" spans="2:21" x14ac:dyDescent="0.25">
      <c r="B4">
        <f>CABAL!A6</f>
        <v>805</v>
      </c>
      <c r="C4">
        <f>novedadesComerciosCabal!C4</f>
        <v>3</v>
      </c>
      <c r="D4">
        <v>3</v>
      </c>
      <c r="E4">
        <v>830</v>
      </c>
      <c r="F4">
        <v>1</v>
      </c>
      <c r="G4">
        <v>39</v>
      </c>
      <c r="H4">
        <v>2</v>
      </c>
      <c r="I4" s="34">
        <f>CABAL!N6</f>
        <v>5</v>
      </c>
      <c r="J4">
        <v>2</v>
      </c>
      <c r="K4">
        <v>36</v>
      </c>
      <c r="L4">
        <v>0</v>
      </c>
      <c r="M4" t="s">
        <v>91</v>
      </c>
      <c r="N4">
        <v>0</v>
      </c>
      <c r="O4">
        <v>1</v>
      </c>
      <c r="P4">
        <v>30</v>
      </c>
      <c r="Q4">
        <v>40</v>
      </c>
      <c r="R4">
        <v>0</v>
      </c>
      <c r="T4" t="s">
        <v>72</v>
      </c>
      <c r="U4" t="s">
        <v>73</v>
      </c>
    </row>
    <row r="5" spans="2:21" x14ac:dyDescent="0.25">
      <c r="B5">
        <f>CABAL!A7</f>
        <v>805</v>
      </c>
      <c r="C5">
        <f>novedadesComerciosCabal!C5</f>
        <v>4</v>
      </c>
      <c r="D5">
        <v>3</v>
      </c>
      <c r="E5">
        <v>830</v>
      </c>
      <c r="F5">
        <v>1</v>
      </c>
      <c r="G5">
        <v>39</v>
      </c>
      <c r="H5">
        <v>2</v>
      </c>
      <c r="I5" s="34">
        <f>CABAL!N7</f>
        <v>5</v>
      </c>
      <c r="J5">
        <v>2</v>
      </c>
      <c r="K5">
        <v>36</v>
      </c>
      <c r="L5">
        <v>0</v>
      </c>
      <c r="M5" t="s">
        <v>91</v>
      </c>
      <c r="N5">
        <v>0</v>
      </c>
      <c r="O5">
        <v>1</v>
      </c>
      <c r="P5">
        <v>30</v>
      </c>
      <c r="Q5">
        <v>40</v>
      </c>
      <c r="R5">
        <v>0</v>
      </c>
      <c r="T5" t="s">
        <v>72</v>
      </c>
      <c r="U5" t="s">
        <v>73</v>
      </c>
    </row>
    <row r="6" spans="2:21" x14ac:dyDescent="0.25">
      <c r="B6">
        <f>CABAL!A8</f>
        <v>805</v>
      </c>
      <c r="C6">
        <f>novedadesComerciosCabal!C6</f>
        <v>5</v>
      </c>
      <c r="D6">
        <v>3</v>
      </c>
      <c r="E6">
        <v>830</v>
      </c>
      <c r="F6">
        <v>1</v>
      </c>
      <c r="G6">
        <v>39</v>
      </c>
      <c r="H6">
        <v>2</v>
      </c>
      <c r="I6" s="34">
        <f>CABAL!N8</f>
        <v>5</v>
      </c>
      <c r="J6">
        <v>2</v>
      </c>
      <c r="K6">
        <v>36</v>
      </c>
      <c r="L6">
        <v>0</v>
      </c>
      <c r="M6" t="s">
        <v>91</v>
      </c>
      <c r="N6">
        <v>0</v>
      </c>
      <c r="O6">
        <v>1</v>
      </c>
      <c r="P6">
        <v>30</v>
      </c>
      <c r="Q6">
        <v>40</v>
      </c>
      <c r="R6">
        <v>0</v>
      </c>
      <c r="T6" t="s">
        <v>72</v>
      </c>
      <c r="U6" t="s">
        <v>73</v>
      </c>
    </row>
    <row r="7" spans="2:21" x14ac:dyDescent="0.25">
      <c r="B7">
        <f>CABAL!A9</f>
        <v>805</v>
      </c>
      <c r="C7">
        <f>novedadesComerciosCabal!C7</f>
        <v>6</v>
      </c>
      <c r="D7">
        <v>3</v>
      </c>
      <c r="E7">
        <v>830</v>
      </c>
      <c r="F7">
        <v>1</v>
      </c>
      <c r="G7">
        <v>39</v>
      </c>
      <c r="H7">
        <v>2</v>
      </c>
      <c r="I7" s="34">
        <f>CABAL!N9</f>
        <v>5</v>
      </c>
      <c r="J7">
        <v>2</v>
      </c>
      <c r="K7">
        <v>36</v>
      </c>
      <c r="L7">
        <v>0</v>
      </c>
      <c r="M7" t="s">
        <v>91</v>
      </c>
      <c r="N7">
        <v>0</v>
      </c>
      <c r="O7">
        <v>1</v>
      </c>
      <c r="P7">
        <v>30</v>
      </c>
      <c r="Q7">
        <v>40</v>
      </c>
      <c r="R7">
        <v>0</v>
      </c>
      <c r="T7" t="s">
        <v>72</v>
      </c>
      <c r="U7" t="s">
        <v>73</v>
      </c>
    </row>
    <row r="8" spans="2:21" x14ac:dyDescent="0.25">
      <c r="B8">
        <f>CABAL!A10</f>
        <v>805</v>
      </c>
      <c r="C8">
        <f>novedadesComerciosCabal!C8</f>
        <v>7</v>
      </c>
      <c r="D8">
        <v>3</v>
      </c>
      <c r="E8">
        <v>830</v>
      </c>
      <c r="F8">
        <v>1</v>
      </c>
      <c r="G8">
        <v>39</v>
      </c>
      <c r="H8">
        <v>2</v>
      </c>
      <c r="I8" s="34">
        <f>CABAL!N10</f>
        <v>5</v>
      </c>
      <c r="J8">
        <v>2</v>
      </c>
      <c r="K8">
        <v>36</v>
      </c>
      <c r="L8">
        <v>0</v>
      </c>
      <c r="M8" t="s">
        <v>91</v>
      </c>
      <c r="N8">
        <v>0</v>
      </c>
      <c r="O8">
        <v>1</v>
      </c>
      <c r="P8">
        <v>30</v>
      </c>
      <c r="Q8">
        <v>40</v>
      </c>
      <c r="R8">
        <v>0</v>
      </c>
      <c r="T8" t="s">
        <v>72</v>
      </c>
      <c r="U8" t="s">
        <v>73</v>
      </c>
    </row>
    <row r="9" spans="2:21" x14ac:dyDescent="0.25">
      <c r="B9">
        <f>CABAL!A11</f>
        <v>805</v>
      </c>
      <c r="C9">
        <f>novedadesComerciosCabal!C9</f>
        <v>8</v>
      </c>
      <c r="D9">
        <v>3</v>
      </c>
      <c r="E9">
        <v>830</v>
      </c>
      <c r="F9">
        <v>1</v>
      </c>
      <c r="G9">
        <v>39</v>
      </c>
      <c r="H9">
        <v>2</v>
      </c>
      <c r="I9" s="34">
        <f>CABAL!N11</f>
        <v>5</v>
      </c>
      <c r="J9">
        <v>2</v>
      </c>
      <c r="K9">
        <v>36</v>
      </c>
      <c r="L9">
        <v>0</v>
      </c>
      <c r="M9" t="s">
        <v>91</v>
      </c>
      <c r="N9">
        <v>0</v>
      </c>
      <c r="O9">
        <v>1</v>
      </c>
      <c r="P9">
        <v>30</v>
      </c>
      <c r="Q9">
        <v>40</v>
      </c>
      <c r="R9">
        <v>0</v>
      </c>
      <c r="T9" t="s">
        <v>72</v>
      </c>
      <c r="U9" t="s">
        <v>73</v>
      </c>
    </row>
    <row r="10" spans="2:21" x14ac:dyDescent="0.25">
      <c r="B10">
        <f>CABAL!A12</f>
        <v>805</v>
      </c>
      <c r="C10">
        <f>novedadesComerciosCabal!C10</f>
        <v>9</v>
      </c>
      <c r="D10">
        <v>3</v>
      </c>
      <c r="E10">
        <v>830</v>
      </c>
      <c r="F10">
        <v>1</v>
      </c>
      <c r="G10">
        <v>39</v>
      </c>
      <c r="H10">
        <v>2</v>
      </c>
      <c r="I10" s="34">
        <f>CABAL!N12</f>
        <v>5</v>
      </c>
      <c r="J10">
        <v>2</v>
      </c>
      <c r="K10">
        <v>36</v>
      </c>
      <c r="L10">
        <v>0</v>
      </c>
      <c r="M10" t="s">
        <v>91</v>
      </c>
      <c r="N10">
        <v>0</v>
      </c>
      <c r="O10">
        <v>1</v>
      </c>
      <c r="P10">
        <v>30</v>
      </c>
      <c r="Q10">
        <v>40</v>
      </c>
      <c r="R10">
        <v>0</v>
      </c>
      <c r="T10" t="s">
        <v>72</v>
      </c>
      <c r="U10" t="s">
        <v>73</v>
      </c>
    </row>
    <row r="11" spans="2:21" x14ac:dyDescent="0.25">
      <c r="B11">
        <f>CABAL!A13</f>
        <v>805</v>
      </c>
      <c r="C11">
        <f>novedadesComerciosCabal!C11</f>
        <v>10</v>
      </c>
      <c r="D11">
        <v>3</v>
      </c>
      <c r="E11">
        <v>830</v>
      </c>
      <c r="F11">
        <v>1</v>
      </c>
      <c r="G11">
        <v>39</v>
      </c>
      <c r="H11">
        <v>2</v>
      </c>
      <c r="I11" s="34">
        <f>CABAL!N13</f>
        <v>5</v>
      </c>
      <c r="J11">
        <v>2</v>
      </c>
      <c r="K11">
        <v>36</v>
      </c>
      <c r="L11">
        <v>0</v>
      </c>
      <c r="M11" t="s">
        <v>91</v>
      </c>
      <c r="N11">
        <v>0</v>
      </c>
      <c r="O11">
        <v>1</v>
      </c>
      <c r="P11">
        <v>30</v>
      </c>
      <c r="Q11">
        <v>40</v>
      </c>
      <c r="R11">
        <v>0</v>
      </c>
      <c r="T11" t="s">
        <v>72</v>
      </c>
      <c r="U11" t="s">
        <v>73</v>
      </c>
    </row>
    <row r="12" spans="2:21" x14ac:dyDescent="0.25">
      <c r="B12">
        <f>CABAL!A14</f>
        <v>805</v>
      </c>
      <c r="C12">
        <f>novedadesComerciosCabal!C12</f>
        <v>11</v>
      </c>
      <c r="D12">
        <v>3</v>
      </c>
      <c r="E12">
        <v>830</v>
      </c>
      <c r="F12">
        <v>1</v>
      </c>
      <c r="G12">
        <v>39</v>
      </c>
      <c r="H12">
        <v>2</v>
      </c>
      <c r="I12" s="34">
        <f>CABAL!N14</f>
        <v>5</v>
      </c>
      <c r="J12">
        <v>2</v>
      </c>
      <c r="K12">
        <v>36</v>
      </c>
      <c r="L12">
        <v>0</v>
      </c>
      <c r="M12" t="s">
        <v>91</v>
      </c>
      <c r="N12">
        <v>0</v>
      </c>
      <c r="O12">
        <v>1</v>
      </c>
      <c r="P12">
        <v>30</v>
      </c>
      <c r="Q12">
        <v>40</v>
      </c>
      <c r="R12">
        <v>0</v>
      </c>
      <c r="T12" t="s">
        <v>72</v>
      </c>
      <c r="U12" t="s">
        <v>73</v>
      </c>
    </row>
    <row r="13" spans="2:21" x14ac:dyDescent="0.25">
      <c r="B13">
        <f>CABAL!A15</f>
        <v>805</v>
      </c>
      <c r="C13">
        <f>novedadesComerciosCabal!C13</f>
        <v>12</v>
      </c>
      <c r="D13">
        <v>3</v>
      </c>
      <c r="E13">
        <v>830</v>
      </c>
      <c r="F13">
        <v>1</v>
      </c>
      <c r="G13">
        <v>39</v>
      </c>
      <c r="H13">
        <v>2</v>
      </c>
      <c r="I13" s="34">
        <f>CABAL!N15</f>
        <v>5</v>
      </c>
      <c r="J13">
        <v>2</v>
      </c>
      <c r="K13">
        <v>36</v>
      </c>
      <c r="L13">
        <v>0</v>
      </c>
      <c r="M13" t="s">
        <v>91</v>
      </c>
      <c r="N13">
        <v>0</v>
      </c>
      <c r="O13">
        <v>1</v>
      </c>
      <c r="P13">
        <v>30</v>
      </c>
      <c r="Q13">
        <v>40</v>
      </c>
      <c r="R13">
        <v>0</v>
      </c>
      <c r="T13" t="s">
        <v>72</v>
      </c>
      <c r="U13" t="s">
        <v>73</v>
      </c>
    </row>
    <row r="14" spans="2:21" x14ac:dyDescent="0.25">
      <c r="B14">
        <f>CABAL!A16</f>
        <v>805</v>
      </c>
      <c r="C14">
        <f>novedadesComerciosCabal!C14</f>
        <v>13</v>
      </c>
      <c r="D14">
        <v>3</v>
      </c>
      <c r="E14">
        <v>830</v>
      </c>
      <c r="F14">
        <v>1</v>
      </c>
      <c r="G14">
        <v>39</v>
      </c>
      <c r="H14">
        <v>2</v>
      </c>
      <c r="I14" s="34">
        <f>CABAL!N16</f>
        <v>5</v>
      </c>
      <c r="J14">
        <v>2</v>
      </c>
      <c r="K14">
        <v>36</v>
      </c>
      <c r="L14">
        <v>0</v>
      </c>
      <c r="M14" t="s">
        <v>91</v>
      </c>
      <c r="N14">
        <v>0</v>
      </c>
      <c r="O14">
        <v>1</v>
      </c>
      <c r="P14">
        <v>30</v>
      </c>
      <c r="Q14">
        <v>40</v>
      </c>
      <c r="R14">
        <v>0</v>
      </c>
      <c r="T14" t="s">
        <v>72</v>
      </c>
      <c r="U14" t="s">
        <v>73</v>
      </c>
    </row>
    <row r="15" spans="2:21" x14ac:dyDescent="0.25">
      <c r="B15">
        <f>CABAL!A17</f>
        <v>805</v>
      </c>
      <c r="C15">
        <f>novedadesComerciosCabal!C15</f>
        <v>14</v>
      </c>
      <c r="D15">
        <v>3</v>
      </c>
      <c r="E15">
        <v>830</v>
      </c>
      <c r="F15">
        <v>1</v>
      </c>
      <c r="G15">
        <v>39</v>
      </c>
      <c r="H15">
        <v>2</v>
      </c>
      <c r="I15" s="34">
        <f>CABAL!N17</f>
        <v>5</v>
      </c>
      <c r="J15">
        <v>2</v>
      </c>
      <c r="K15">
        <v>36</v>
      </c>
      <c r="L15">
        <v>0</v>
      </c>
      <c r="M15" t="s">
        <v>91</v>
      </c>
      <c r="N15">
        <v>0</v>
      </c>
      <c r="O15">
        <v>1</v>
      </c>
      <c r="P15">
        <v>30</v>
      </c>
      <c r="Q15">
        <v>40</v>
      </c>
      <c r="R15">
        <v>0</v>
      </c>
      <c r="T15" t="s">
        <v>72</v>
      </c>
      <c r="U15" t="s">
        <v>73</v>
      </c>
    </row>
    <row r="16" spans="2:21" x14ac:dyDescent="0.25">
      <c r="B16">
        <f>CABAL!A18</f>
        <v>805</v>
      </c>
      <c r="C16">
        <f>novedadesComerciosCabal!C16</f>
        <v>15</v>
      </c>
      <c r="D16">
        <v>3</v>
      </c>
      <c r="E16">
        <v>830</v>
      </c>
      <c r="F16">
        <v>1</v>
      </c>
      <c r="G16">
        <v>39</v>
      </c>
      <c r="H16">
        <v>2</v>
      </c>
      <c r="I16" s="34">
        <f>CABAL!N18</f>
        <v>5</v>
      </c>
      <c r="J16">
        <v>2</v>
      </c>
      <c r="K16">
        <v>36</v>
      </c>
      <c r="L16">
        <v>0</v>
      </c>
      <c r="M16" t="s">
        <v>91</v>
      </c>
      <c r="N16">
        <v>0</v>
      </c>
      <c r="O16">
        <v>1</v>
      </c>
      <c r="P16">
        <v>30</v>
      </c>
      <c r="Q16">
        <v>40</v>
      </c>
      <c r="R16">
        <v>0</v>
      </c>
      <c r="T16" t="s">
        <v>72</v>
      </c>
      <c r="U16" t="s">
        <v>73</v>
      </c>
    </row>
    <row r="17" spans="2:21" x14ac:dyDescent="0.25">
      <c r="B17">
        <f>CABAL!A19</f>
        <v>805</v>
      </c>
      <c r="C17">
        <f>novedadesComerciosCabal!C17</f>
        <v>16</v>
      </c>
      <c r="D17">
        <v>3</v>
      </c>
      <c r="E17">
        <v>830</v>
      </c>
      <c r="F17">
        <v>1</v>
      </c>
      <c r="G17">
        <v>39</v>
      </c>
      <c r="H17">
        <v>2</v>
      </c>
      <c r="I17" s="34">
        <f>CABAL!N19</f>
        <v>5</v>
      </c>
      <c r="J17">
        <v>2</v>
      </c>
      <c r="K17">
        <v>36</v>
      </c>
      <c r="L17">
        <v>0</v>
      </c>
      <c r="M17" t="s">
        <v>91</v>
      </c>
      <c r="N17">
        <v>0</v>
      </c>
      <c r="O17">
        <v>1</v>
      </c>
      <c r="P17">
        <v>30</v>
      </c>
      <c r="Q17">
        <v>40</v>
      </c>
      <c r="R17">
        <v>0</v>
      </c>
      <c r="T17" t="s">
        <v>72</v>
      </c>
      <c r="U17" t="s">
        <v>73</v>
      </c>
    </row>
    <row r="18" spans="2:21" x14ac:dyDescent="0.25">
      <c r="B18">
        <f>CABAL!A20</f>
        <v>805</v>
      </c>
      <c r="C18">
        <f>novedadesComerciosCabal!C18</f>
        <v>17</v>
      </c>
      <c r="D18">
        <v>3</v>
      </c>
      <c r="E18">
        <v>830</v>
      </c>
      <c r="F18">
        <v>1</v>
      </c>
      <c r="G18">
        <v>39</v>
      </c>
      <c r="H18">
        <v>2</v>
      </c>
      <c r="I18" s="34">
        <f>CABAL!N20</f>
        <v>5</v>
      </c>
      <c r="J18">
        <v>2</v>
      </c>
      <c r="K18">
        <v>36</v>
      </c>
      <c r="L18">
        <v>0</v>
      </c>
      <c r="M18" t="s">
        <v>91</v>
      </c>
      <c r="N18">
        <v>0</v>
      </c>
      <c r="O18">
        <v>1</v>
      </c>
      <c r="P18">
        <v>30</v>
      </c>
      <c r="Q18">
        <v>40</v>
      </c>
      <c r="R18">
        <v>0</v>
      </c>
      <c r="T18" t="s">
        <v>72</v>
      </c>
      <c r="U18" t="s">
        <v>73</v>
      </c>
    </row>
    <row r="19" spans="2:21" x14ac:dyDescent="0.25">
      <c r="B19">
        <f>CABAL!A21</f>
        <v>805</v>
      </c>
      <c r="C19">
        <f>novedadesComerciosCabal!C19</f>
        <v>18</v>
      </c>
      <c r="D19">
        <v>3</v>
      </c>
      <c r="E19">
        <v>830</v>
      </c>
      <c r="F19">
        <v>1</v>
      </c>
      <c r="G19">
        <v>39</v>
      </c>
      <c r="H19">
        <v>2</v>
      </c>
      <c r="I19" s="34">
        <f>CABAL!N21</f>
        <v>5</v>
      </c>
      <c r="J19">
        <v>2</v>
      </c>
      <c r="K19">
        <v>36</v>
      </c>
      <c r="L19">
        <v>0</v>
      </c>
      <c r="M19" t="s">
        <v>91</v>
      </c>
      <c r="N19">
        <v>0</v>
      </c>
      <c r="O19">
        <v>1</v>
      </c>
      <c r="P19">
        <v>30</v>
      </c>
      <c r="Q19">
        <v>40</v>
      </c>
      <c r="R19">
        <v>0</v>
      </c>
      <c r="T19" t="s">
        <v>72</v>
      </c>
      <c r="U19" t="s">
        <v>73</v>
      </c>
    </row>
    <row r="20" spans="2:21" x14ac:dyDescent="0.25">
      <c r="B20">
        <f>CABAL!A22</f>
        <v>805</v>
      </c>
      <c r="C20">
        <f>novedadesComerciosCabal!C20</f>
        <v>19</v>
      </c>
      <c r="D20">
        <v>3</v>
      </c>
      <c r="E20">
        <v>830</v>
      </c>
      <c r="F20">
        <v>1</v>
      </c>
      <c r="G20">
        <v>39</v>
      </c>
      <c r="H20">
        <v>2</v>
      </c>
      <c r="I20" s="34">
        <f>CABAL!N22</f>
        <v>5</v>
      </c>
      <c r="J20">
        <v>2</v>
      </c>
      <c r="K20">
        <v>36</v>
      </c>
      <c r="L20">
        <v>0</v>
      </c>
      <c r="M20" t="s">
        <v>91</v>
      </c>
      <c r="N20">
        <v>0</v>
      </c>
      <c r="O20">
        <v>1</v>
      </c>
      <c r="P20">
        <v>30</v>
      </c>
      <c r="Q20">
        <v>40</v>
      </c>
      <c r="R20">
        <v>0</v>
      </c>
      <c r="T20" t="s">
        <v>72</v>
      </c>
      <c r="U20" t="s">
        <v>73</v>
      </c>
    </row>
    <row r="21" spans="2:21" x14ac:dyDescent="0.25">
      <c r="B21">
        <f>CABAL!A23</f>
        <v>805</v>
      </c>
      <c r="C21">
        <f>novedadesComerciosCabal!C21</f>
        <v>20</v>
      </c>
      <c r="D21">
        <v>3</v>
      </c>
      <c r="E21">
        <v>830</v>
      </c>
      <c r="F21">
        <v>1</v>
      </c>
      <c r="G21">
        <v>39</v>
      </c>
      <c r="H21">
        <v>2</v>
      </c>
      <c r="I21" s="34">
        <f>CABAL!N23</f>
        <v>5</v>
      </c>
      <c r="J21">
        <v>2</v>
      </c>
      <c r="K21">
        <v>36</v>
      </c>
      <c r="L21">
        <v>0</v>
      </c>
      <c r="M21" t="s">
        <v>91</v>
      </c>
      <c r="N21">
        <v>0</v>
      </c>
      <c r="O21">
        <v>1</v>
      </c>
      <c r="P21">
        <v>30</v>
      </c>
      <c r="Q21">
        <v>40</v>
      </c>
      <c r="R21">
        <v>0</v>
      </c>
      <c r="T21" t="s">
        <v>72</v>
      </c>
      <c r="U21" t="s">
        <v>73</v>
      </c>
    </row>
    <row r="22" spans="2:21" x14ac:dyDescent="0.25">
      <c r="B22">
        <f>CABAL!A24</f>
        <v>805</v>
      </c>
      <c r="C22">
        <f>novedadesComerciosCabal!C22</f>
        <v>21</v>
      </c>
      <c r="D22">
        <v>3</v>
      </c>
      <c r="E22">
        <v>830</v>
      </c>
      <c r="F22">
        <v>1</v>
      </c>
      <c r="G22">
        <v>39</v>
      </c>
      <c r="H22">
        <v>2</v>
      </c>
      <c r="I22" s="34">
        <f>CABAL!N24</f>
        <v>5</v>
      </c>
      <c r="J22">
        <v>2</v>
      </c>
      <c r="K22">
        <v>36</v>
      </c>
      <c r="L22">
        <v>0</v>
      </c>
      <c r="M22" t="s">
        <v>91</v>
      </c>
      <c r="N22">
        <v>0</v>
      </c>
      <c r="O22">
        <v>1</v>
      </c>
      <c r="P22">
        <v>30</v>
      </c>
      <c r="Q22">
        <v>40</v>
      </c>
      <c r="R22">
        <v>0</v>
      </c>
      <c r="T22" t="s">
        <v>72</v>
      </c>
      <c r="U22" t="s">
        <v>73</v>
      </c>
    </row>
    <row r="23" spans="2:21" x14ac:dyDescent="0.25">
      <c r="B23">
        <f>CABAL!A25</f>
        <v>805</v>
      </c>
      <c r="C23">
        <f>novedadesComerciosCabal!C23</f>
        <v>22</v>
      </c>
      <c r="D23">
        <v>3</v>
      </c>
      <c r="E23">
        <v>830</v>
      </c>
      <c r="F23">
        <v>1</v>
      </c>
      <c r="G23">
        <v>39</v>
      </c>
      <c r="H23">
        <v>2</v>
      </c>
      <c r="I23" s="34">
        <f>CABAL!N25</f>
        <v>5</v>
      </c>
      <c r="J23">
        <v>2</v>
      </c>
      <c r="K23">
        <v>36</v>
      </c>
      <c r="L23">
        <v>0</v>
      </c>
      <c r="M23" t="s">
        <v>91</v>
      </c>
      <c r="N23">
        <v>0</v>
      </c>
      <c r="O23">
        <v>1</v>
      </c>
      <c r="P23">
        <v>30</v>
      </c>
      <c r="Q23">
        <v>40</v>
      </c>
      <c r="R23">
        <v>0</v>
      </c>
      <c r="T23" t="s">
        <v>72</v>
      </c>
      <c r="U23" t="s">
        <v>73</v>
      </c>
    </row>
    <row r="24" spans="2:21" x14ac:dyDescent="0.25">
      <c r="B24">
        <f>CABAL!A26</f>
        <v>805</v>
      </c>
      <c r="C24">
        <f>novedadesComerciosCabal!C24</f>
        <v>23</v>
      </c>
      <c r="D24">
        <v>3</v>
      </c>
      <c r="E24">
        <v>830</v>
      </c>
      <c r="F24">
        <v>1</v>
      </c>
      <c r="G24">
        <v>39</v>
      </c>
      <c r="H24">
        <v>2</v>
      </c>
      <c r="I24" s="34">
        <f>CABAL!N26</f>
        <v>5</v>
      </c>
      <c r="J24">
        <v>2</v>
      </c>
      <c r="K24">
        <v>36</v>
      </c>
      <c r="L24">
        <v>0</v>
      </c>
      <c r="M24" t="s">
        <v>91</v>
      </c>
      <c r="N24">
        <v>0</v>
      </c>
      <c r="O24">
        <v>1</v>
      </c>
      <c r="P24">
        <v>30</v>
      </c>
      <c r="Q24">
        <v>40</v>
      </c>
      <c r="R24">
        <v>0</v>
      </c>
      <c r="T24" t="s">
        <v>72</v>
      </c>
      <c r="U24" t="s">
        <v>73</v>
      </c>
    </row>
    <row r="25" spans="2:21" x14ac:dyDescent="0.25">
      <c r="B25">
        <f>CABAL!A27</f>
        <v>805</v>
      </c>
      <c r="C25">
        <f>novedadesComerciosCabal!C25</f>
        <v>24</v>
      </c>
      <c r="D25">
        <v>3</v>
      </c>
      <c r="E25">
        <v>830</v>
      </c>
      <c r="F25">
        <v>1</v>
      </c>
      <c r="G25">
        <v>39</v>
      </c>
      <c r="H25">
        <v>2</v>
      </c>
      <c r="I25" s="34">
        <f>CABAL!N27</f>
        <v>5</v>
      </c>
      <c r="J25">
        <v>2</v>
      </c>
      <c r="K25">
        <v>36</v>
      </c>
      <c r="L25">
        <v>0</v>
      </c>
      <c r="M25" t="s">
        <v>91</v>
      </c>
      <c r="N25">
        <v>0</v>
      </c>
      <c r="O25">
        <v>1</v>
      </c>
      <c r="P25">
        <v>30</v>
      </c>
      <c r="Q25">
        <v>40</v>
      </c>
      <c r="R25">
        <v>0</v>
      </c>
      <c r="T25" t="s">
        <v>72</v>
      </c>
      <c r="U25" t="s">
        <v>73</v>
      </c>
    </row>
    <row r="26" spans="2:21" x14ac:dyDescent="0.25">
      <c r="B26">
        <f>CABAL!A28</f>
        <v>805</v>
      </c>
      <c r="C26">
        <f>novedadesComerciosCabal!C26</f>
        <v>25</v>
      </c>
      <c r="D26">
        <v>3</v>
      </c>
      <c r="E26">
        <v>830</v>
      </c>
      <c r="F26">
        <v>1</v>
      </c>
      <c r="G26">
        <v>39</v>
      </c>
      <c r="H26">
        <v>2</v>
      </c>
      <c r="I26" s="34">
        <f>CABAL!N28</f>
        <v>5</v>
      </c>
      <c r="J26">
        <v>2</v>
      </c>
      <c r="K26">
        <v>36</v>
      </c>
      <c r="L26">
        <v>0</v>
      </c>
      <c r="M26" t="s">
        <v>91</v>
      </c>
      <c r="N26">
        <v>0</v>
      </c>
      <c r="O26">
        <v>1</v>
      </c>
      <c r="P26">
        <v>30</v>
      </c>
      <c r="Q26">
        <v>40</v>
      </c>
      <c r="R26">
        <v>0</v>
      </c>
      <c r="T26" t="s">
        <v>72</v>
      </c>
      <c r="U26" t="s">
        <v>73</v>
      </c>
    </row>
    <row r="27" spans="2:21" x14ac:dyDescent="0.25">
      <c r="B27">
        <f>CABAL!A29</f>
        <v>805</v>
      </c>
      <c r="C27">
        <f>novedadesComerciosCabal!C27</f>
        <v>26</v>
      </c>
      <c r="D27">
        <v>3</v>
      </c>
      <c r="E27">
        <v>830</v>
      </c>
      <c r="F27">
        <v>1</v>
      </c>
      <c r="G27">
        <v>39</v>
      </c>
      <c r="H27">
        <v>2</v>
      </c>
      <c r="I27" s="34">
        <f>CABAL!N29</f>
        <v>5</v>
      </c>
      <c r="J27">
        <v>2</v>
      </c>
      <c r="K27">
        <v>36</v>
      </c>
      <c r="L27">
        <v>0</v>
      </c>
      <c r="M27" t="s">
        <v>91</v>
      </c>
      <c r="N27">
        <v>0</v>
      </c>
      <c r="O27">
        <v>1</v>
      </c>
      <c r="P27">
        <v>30</v>
      </c>
      <c r="Q27">
        <v>40</v>
      </c>
      <c r="R27">
        <v>0</v>
      </c>
      <c r="T27" t="s">
        <v>72</v>
      </c>
      <c r="U27" t="s">
        <v>73</v>
      </c>
    </row>
    <row r="28" spans="2:21" x14ac:dyDescent="0.25">
      <c r="B28">
        <f>CABAL!A30</f>
        <v>805</v>
      </c>
      <c r="C28">
        <f>novedadesComerciosCabal!C28</f>
        <v>27</v>
      </c>
      <c r="D28">
        <v>3</v>
      </c>
      <c r="E28">
        <v>830</v>
      </c>
      <c r="F28">
        <v>1</v>
      </c>
      <c r="G28">
        <v>39</v>
      </c>
      <c r="H28">
        <v>2</v>
      </c>
      <c r="I28" s="34">
        <f>CABAL!N30</f>
        <v>5</v>
      </c>
      <c r="J28">
        <v>2</v>
      </c>
      <c r="K28">
        <v>36</v>
      </c>
      <c r="L28">
        <v>0</v>
      </c>
      <c r="M28" t="s">
        <v>91</v>
      </c>
      <c r="N28">
        <v>0</v>
      </c>
      <c r="O28">
        <v>1</v>
      </c>
      <c r="P28">
        <v>30</v>
      </c>
      <c r="Q28">
        <v>40</v>
      </c>
      <c r="R28">
        <v>0</v>
      </c>
      <c r="T28" t="s">
        <v>72</v>
      </c>
      <c r="U28" t="s">
        <v>73</v>
      </c>
    </row>
    <row r="29" spans="2:21" x14ac:dyDescent="0.25">
      <c r="B29">
        <f>CABAL!A31</f>
        <v>805</v>
      </c>
      <c r="C29">
        <f>novedadesComerciosCabal!C29</f>
        <v>28</v>
      </c>
      <c r="D29">
        <v>3</v>
      </c>
      <c r="E29">
        <v>830</v>
      </c>
      <c r="F29">
        <v>1</v>
      </c>
      <c r="G29">
        <v>39</v>
      </c>
      <c r="H29">
        <v>2</v>
      </c>
      <c r="I29" s="34">
        <f>CABAL!N31</f>
        <v>5</v>
      </c>
      <c r="J29">
        <v>2</v>
      </c>
      <c r="K29">
        <v>36</v>
      </c>
      <c r="L29">
        <v>0</v>
      </c>
      <c r="M29" t="s">
        <v>91</v>
      </c>
      <c r="N29">
        <v>0</v>
      </c>
      <c r="O29">
        <v>1</v>
      </c>
      <c r="P29">
        <v>30</v>
      </c>
      <c r="Q29">
        <v>40</v>
      </c>
      <c r="R29">
        <v>0</v>
      </c>
      <c r="T29" t="s">
        <v>72</v>
      </c>
      <c r="U29" t="s">
        <v>73</v>
      </c>
    </row>
    <row r="30" spans="2:21" x14ac:dyDescent="0.25">
      <c r="B30">
        <f>CABAL!A32</f>
        <v>805</v>
      </c>
      <c r="C30">
        <f>novedadesComerciosCabal!C30</f>
        <v>29</v>
      </c>
      <c r="D30">
        <v>3</v>
      </c>
      <c r="E30">
        <v>830</v>
      </c>
      <c r="F30">
        <v>1</v>
      </c>
      <c r="G30">
        <v>39</v>
      </c>
      <c r="H30">
        <v>2</v>
      </c>
      <c r="I30" s="34">
        <f>CABAL!N32</f>
        <v>5</v>
      </c>
      <c r="J30">
        <v>2</v>
      </c>
      <c r="K30">
        <v>36</v>
      </c>
      <c r="L30">
        <v>0</v>
      </c>
      <c r="M30" t="s">
        <v>91</v>
      </c>
      <c r="N30">
        <v>0</v>
      </c>
      <c r="O30">
        <v>1</v>
      </c>
      <c r="P30">
        <v>30</v>
      </c>
      <c r="Q30">
        <v>40</v>
      </c>
      <c r="R30">
        <v>0</v>
      </c>
      <c r="T30" t="s">
        <v>72</v>
      </c>
      <c r="U30" t="s">
        <v>73</v>
      </c>
    </row>
    <row r="31" spans="2:21" x14ac:dyDescent="0.25">
      <c r="B31">
        <f>CABAL!A33</f>
        <v>805</v>
      </c>
      <c r="C31">
        <f>novedadesComerciosCabal!C31</f>
        <v>30</v>
      </c>
      <c r="D31">
        <v>3</v>
      </c>
      <c r="E31">
        <v>830</v>
      </c>
      <c r="F31">
        <v>1</v>
      </c>
      <c r="G31">
        <v>39</v>
      </c>
      <c r="H31">
        <v>2</v>
      </c>
      <c r="I31" s="34">
        <f>CABAL!N33</f>
        <v>5</v>
      </c>
      <c r="J31">
        <v>2</v>
      </c>
      <c r="K31">
        <v>36</v>
      </c>
      <c r="L31">
        <v>0</v>
      </c>
      <c r="M31" t="s">
        <v>91</v>
      </c>
      <c r="N31">
        <v>0</v>
      </c>
      <c r="O31">
        <v>1</v>
      </c>
      <c r="P31">
        <v>30</v>
      </c>
      <c r="Q31">
        <v>40</v>
      </c>
      <c r="R31">
        <v>0</v>
      </c>
      <c r="T31" t="s">
        <v>72</v>
      </c>
      <c r="U31" t="s">
        <v>73</v>
      </c>
    </row>
    <row r="32" spans="2:21" x14ac:dyDescent="0.25">
      <c r="B32">
        <f>CABAL!A34</f>
        <v>805</v>
      </c>
      <c r="C32">
        <f>novedadesComerciosCabal!C32</f>
        <v>31</v>
      </c>
      <c r="D32">
        <v>3</v>
      </c>
      <c r="E32">
        <v>830</v>
      </c>
      <c r="F32">
        <v>1</v>
      </c>
      <c r="G32">
        <v>39</v>
      </c>
      <c r="H32">
        <v>2</v>
      </c>
      <c r="I32" s="34">
        <f>CABAL!N34</f>
        <v>5</v>
      </c>
      <c r="J32">
        <v>2</v>
      </c>
      <c r="K32">
        <v>36</v>
      </c>
      <c r="L32">
        <v>0</v>
      </c>
      <c r="M32" t="s">
        <v>91</v>
      </c>
      <c r="N32">
        <v>0</v>
      </c>
      <c r="O32">
        <v>1</v>
      </c>
      <c r="P32">
        <v>30</v>
      </c>
      <c r="Q32">
        <v>40</v>
      </c>
      <c r="R32">
        <v>0</v>
      </c>
      <c r="T32" t="s">
        <v>72</v>
      </c>
      <c r="U32" t="s">
        <v>73</v>
      </c>
    </row>
    <row r="33" spans="2:21" x14ac:dyDescent="0.25">
      <c r="B33">
        <f>CABAL!A35</f>
        <v>805</v>
      </c>
      <c r="C33">
        <f>novedadesComerciosCabal!C33</f>
        <v>32</v>
      </c>
      <c r="D33">
        <v>3</v>
      </c>
      <c r="E33">
        <v>830</v>
      </c>
      <c r="F33">
        <v>1</v>
      </c>
      <c r="G33">
        <v>39</v>
      </c>
      <c r="H33">
        <v>2</v>
      </c>
      <c r="I33" s="34">
        <f>CABAL!N35</f>
        <v>5</v>
      </c>
      <c r="J33">
        <v>2</v>
      </c>
      <c r="K33">
        <v>36</v>
      </c>
      <c r="L33">
        <v>0</v>
      </c>
      <c r="M33" t="s">
        <v>91</v>
      </c>
      <c r="N33">
        <v>0</v>
      </c>
      <c r="O33">
        <v>1</v>
      </c>
      <c r="P33">
        <v>30</v>
      </c>
      <c r="Q33">
        <v>40</v>
      </c>
      <c r="R33">
        <v>0</v>
      </c>
      <c r="T33" t="s">
        <v>72</v>
      </c>
      <c r="U33" t="s">
        <v>73</v>
      </c>
    </row>
    <row r="34" spans="2:21" x14ac:dyDescent="0.25">
      <c r="B34">
        <f>CABAL!A36</f>
        <v>805</v>
      </c>
      <c r="C34">
        <f>novedadesComerciosCabal!C34</f>
        <v>33</v>
      </c>
      <c r="D34">
        <v>3</v>
      </c>
      <c r="E34">
        <v>830</v>
      </c>
      <c r="F34">
        <v>1</v>
      </c>
      <c r="G34">
        <v>39</v>
      </c>
      <c r="H34">
        <v>2</v>
      </c>
      <c r="I34" s="34">
        <f>CABAL!N36</f>
        <v>5</v>
      </c>
      <c r="J34">
        <v>2</v>
      </c>
      <c r="K34">
        <v>36</v>
      </c>
      <c r="L34">
        <v>0</v>
      </c>
      <c r="M34" t="s">
        <v>91</v>
      </c>
      <c r="N34">
        <v>0</v>
      </c>
      <c r="O34">
        <v>1</v>
      </c>
      <c r="P34">
        <v>30</v>
      </c>
      <c r="Q34">
        <v>40</v>
      </c>
      <c r="R34">
        <v>0</v>
      </c>
      <c r="T34" t="s">
        <v>72</v>
      </c>
      <c r="U34" t="s">
        <v>73</v>
      </c>
    </row>
    <row r="35" spans="2:21" x14ac:dyDescent="0.25">
      <c r="B35">
        <f>CABAL!A37</f>
        <v>805</v>
      </c>
      <c r="C35">
        <f>novedadesComerciosCabal!C35</f>
        <v>34</v>
      </c>
      <c r="D35">
        <v>3</v>
      </c>
      <c r="E35">
        <v>830</v>
      </c>
      <c r="F35">
        <v>1</v>
      </c>
      <c r="G35">
        <v>39</v>
      </c>
      <c r="H35">
        <v>2</v>
      </c>
      <c r="I35" s="34">
        <f>CABAL!N37</f>
        <v>5</v>
      </c>
      <c r="J35">
        <v>2</v>
      </c>
      <c r="K35">
        <v>36</v>
      </c>
      <c r="L35">
        <v>0</v>
      </c>
      <c r="M35" t="s">
        <v>91</v>
      </c>
      <c r="N35">
        <v>0</v>
      </c>
      <c r="O35">
        <v>1</v>
      </c>
      <c r="P35">
        <v>30</v>
      </c>
      <c r="Q35">
        <v>40</v>
      </c>
      <c r="R35">
        <v>0</v>
      </c>
      <c r="T35" t="s">
        <v>72</v>
      </c>
      <c r="U35" t="s">
        <v>73</v>
      </c>
    </row>
    <row r="36" spans="2:21" x14ac:dyDescent="0.25">
      <c r="B36">
        <f>CABAL!A38</f>
        <v>805</v>
      </c>
      <c r="C36">
        <f>novedadesComerciosCabal!C36</f>
        <v>35</v>
      </c>
      <c r="D36">
        <v>3</v>
      </c>
      <c r="E36">
        <v>830</v>
      </c>
      <c r="F36">
        <v>1</v>
      </c>
      <c r="G36">
        <v>39</v>
      </c>
      <c r="H36">
        <v>2</v>
      </c>
      <c r="I36" s="34">
        <f>CABAL!N38</f>
        <v>5</v>
      </c>
      <c r="J36">
        <v>2</v>
      </c>
      <c r="K36">
        <v>36</v>
      </c>
      <c r="L36">
        <v>0</v>
      </c>
      <c r="M36" t="s">
        <v>91</v>
      </c>
      <c r="N36">
        <v>0</v>
      </c>
      <c r="O36">
        <v>1</v>
      </c>
      <c r="P36">
        <v>30</v>
      </c>
      <c r="Q36">
        <v>40</v>
      </c>
      <c r="R36">
        <v>0</v>
      </c>
      <c r="T36" t="s">
        <v>72</v>
      </c>
      <c r="U36" t="s">
        <v>73</v>
      </c>
    </row>
    <row r="37" spans="2:21" x14ac:dyDescent="0.25">
      <c r="B37">
        <f>CABAL!A39</f>
        <v>805</v>
      </c>
      <c r="C37">
        <f>novedadesComerciosCabal!C37</f>
        <v>36</v>
      </c>
      <c r="D37">
        <v>3</v>
      </c>
      <c r="E37">
        <v>830</v>
      </c>
      <c r="F37">
        <v>1</v>
      </c>
      <c r="G37">
        <v>39</v>
      </c>
      <c r="H37">
        <v>2</v>
      </c>
      <c r="I37" s="34">
        <f>CABAL!N39</f>
        <v>5</v>
      </c>
      <c r="J37">
        <v>2</v>
      </c>
      <c r="K37">
        <v>36</v>
      </c>
      <c r="L37">
        <v>0</v>
      </c>
      <c r="M37" t="s">
        <v>91</v>
      </c>
      <c r="N37">
        <v>0</v>
      </c>
      <c r="O37">
        <v>1</v>
      </c>
      <c r="P37">
        <v>30</v>
      </c>
      <c r="Q37">
        <v>40</v>
      </c>
      <c r="R37">
        <v>0</v>
      </c>
      <c r="T37" t="s">
        <v>72</v>
      </c>
      <c r="U37" t="s">
        <v>73</v>
      </c>
    </row>
    <row r="38" spans="2:21" x14ac:dyDescent="0.25">
      <c r="B38">
        <f>CABAL!A40</f>
        <v>805</v>
      </c>
      <c r="C38">
        <f>novedadesComerciosCabal!C38</f>
        <v>37</v>
      </c>
      <c r="D38">
        <v>3</v>
      </c>
      <c r="E38">
        <v>830</v>
      </c>
      <c r="F38">
        <v>1</v>
      </c>
      <c r="G38">
        <v>39</v>
      </c>
      <c r="H38">
        <v>2</v>
      </c>
      <c r="I38" s="34">
        <f>CABAL!N40</f>
        <v>5</v>
      </c>
      <c r="J38">
        <v>2</v>
      </c>
      <c r="K38">
        <v>36</v>
      </c>
      <c r="L38">
        <v>0</v>
      </c>
      <c r="M38" t="s">
        <v>91</v>
      </c>
      <c r="N38">
        <v>0</v>
      </c>
      <c r="O38">
        <v>1</v>
      </c>
      <c r="P38">
        <v>30</v>
      </c>
      <c r="Q38">
        <v>40</v>
      </c>
      <c r="R38">
        <v>0</v>
      </c>
      <c r="T38" t="s">
        <v>72</v>
      </c>
      <c r="U38" t="s">
        <v>73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8"/>
  <sheetViews>
    <sheetView topLeftCell="A19" workbookViewId="0">
      <selection activeCell="T38" sqref="T38"/>
    </sheetView>
  </sheetViews>
  <sheetFormatPr baseColWidth="10" defaultRowHeight="15" x14ac:dyDescent="0.25"/>
  <cols>
    <col min="2" max="2" width="21.5703125" bestFit="1" customWidth="1"/>
    <col min="3" max="3" width="11" bestFit="1" customWidth="1"/>
    <col min="4" max="4" width="5.42578125" bestFit="1" customWidth="1"/>
    <col min="5" max="5" width="16.28515625" bestFit="1" customWidth="1"/>
    <col min="6" max="6" width="8.28515625" bestFit="1" customWidth="1"/>
    <col min="7" max="7" width="16.42578125" bestFit="1" customWidth="1"/>
    <col min="8" max="8" width="50.42578125" bestFit="1" customWidth="1"/>
    <col min="9" max="9" width="13.7109375" bestFit="1" customWidth="1"/>
    <col min="10" max="10" width="27.5703125" bestFit="1" customWidth="1"/>
    <col min="11" max="11" width="16.140625" bestFit="1" customWidth="1"/>
    <col min="12" max="12" width="18" bestFit="1" customWidth="1"/>
    <col min="13" max="13" width="19" bestFit="1" customWidth="1"/>
    <col min="14" max="14" width="17.28515625" bestFit="1" customWidth="1"/>
    <col min="15" max="15" width="50.42578125" bestFit="1" customWidth="1"/>
    <col min="16" max="16" width="31" bestFit="1" customWidth="1"/>
    <col min="17" max="17" width="20" bestFit="1" customWidth="1"/>
    <col min="18" max="18" width="9.42578125" bestFit="1" customWidth="1"/>
    <col min="19" max="19" width="10.7109375" bestFit="1" customWidth="1"/>
  </cols>
  <sheetData>
    <row r="1" spans="2:19" x14ac:dyDescent="0.25">
      <c r="B1" t="s">
        <v>22</v>
      </c>
      <c r="C1" t="s">
        <v>23</v>
      </c>
      <c r="D1" t="s">
        <v>92</v>
      </c>
      <c r="E1" t="s">
        <v>93</v>
      </c>
      <c r="F1" t="s">
        <v>94</v>
      </c>
      <c r="G1" t="s">
        <v>95</v>
      </c>
      <c r="H1" t="s">
        <v>96</v>
      </c>
      <c r="I1" t="s">
        <v>97</v>
      </c>
      <c r="J1" t="s">
        <v>98</v>
      </c>
      <c r="K1" t="s">
        <v>99</v>
      </c>
      <c r="L1" t="s">
        <v>100</v>
      </c>
      <c r="M1" t="s">
        <v>101</v>
      </c>
      <c r="N1" t="s">
        <v>102</v>
      </c>
      <c r="O1" t="s">
        <v>103</v>
      </c>
      <c r="P1" t="s">
        <v>104</v>
      </c>
      <c r="Q1" t="s">
        <v>68</v>
      </c>
      <c r="R1" t="s">
        <v>69</v>
      </c>
      <c r="S1" t="s">
        <v>70</v>
      </c>
    </row>
    <row r="2" spans="2:19" x14ac:dyDescent="0.25">
      <c r="B2">
        <f>CABAL!A4</f>
        <v>805</v>
      </c>
      <c r="C2">
        <f>novedadesComerciosCabal!C2</f>
        <v>1</v>
      </c>
      <c r="D2">
        <v>1</v>
      </c>
      <c r="E2">
        <f>CABAL!W4</f>
        <v>0</v>
      </c>
      <c r="F2">
        <f>CABAL!X4</f>
        <v>1</v>
      </c>
      <c r="G2">
        <v>0</v>
      </c>
      <c r="H2" t="str">
        <f>CABAL!F4</f>
        <v>GENERAL SANTOS 588</v>
      </c>
      <c r="I2" t="str">
        <f>CABAL!J4</f>
        <v>09747230469</v>
      </c>
      <c r="J2">
        <v>51</v>
      </c>
      <c r="K2">
        <v>1</v>
      </c>
      <c r="L2">
        <f>CABAL!W4</f>
        <v>0</v>
      </c>
      <c r="M2">
        <f>CABAL!X4</f>
        <v>1</v>
      </c>
      <c r="N2">
        <v>0</v>
      </c>
      <c r="O2" t="str">
        <f>CABAL!F4</f>
        <v>GENERAL SANTOS 588</v>
      </c>
      <c r="P2" t="str">
        <f>CABAL!AB4</f>
        <v>info@metrepay.com</v>
      </c>
      <c r="R2" t="s">
        <v>72</v>
      </c>
      <c r="S2" t="s">
        <v>73</v>
      </c>
    </row>
    <row r="3" spans="2:19" x14ac:dyDescent="0.25">
      <c r="B3">
        <f>CABAL!A5</f>
        <v>805</v>
      </c>
      <c r="C3">
        <f>novedadesComerciosCabal!C3</f>
        <v>2</v>
      </c>
      <c r="D3">
        <v>1</v>
      </c>
      <c r="E3">
        <f>CABAL!W5</f>
        <v>0</v>
      </c>
      <c r="F3">
        <f>CABAL!X5</f>
        <v>1</v>
      </c>
      <c r="G3">
        <v>0</v>
      </c>
      <c r="H3" t="str">
        <f>CABAL!F5</f>
        <v>GENERAL SANTOS 588</v>
      </c>
      <c r="I3" t="str">
        <f>CABAL!J5</f>
        <v>09747230469</v>
      </c>
      <c r="J3">
        <v>51</v>
      </c>
      <c r="K3">
        <v>1</v>
      </c>
      <c r="L3">
        <f>CABAL!W5</f>
        <v>0</v>
      </c>
      <c r="M3">
        <f>CABAL!X5</f>
        <v>1</v>
      </c>
      <c r="N3">
        <v>1</v>
      </c>
      <c r="O3" t="str">
        <f>CABAL!F5</f>
        <v>GENERAL SANTOS 588</v>
      </c>
      <c r="P3" t="str">
        <f>CABAL!AB5</f>
        <v>info@metrepay.com</v>
      </c>
      <c r="R3" t="s">
        <v>72</v>
      </c>
      <c r="S3" t="s">
        <v>73</v>
      </c>
    </row>
    <row r="4" spans="2:19" x14ac:dyDescent="0.25">
      <c r="B4">
        <f>CABAL!A6</f>
        <v>805</v>
      </c>
      <c r="C4">
        <f>novedadesComerciosCabal!C4</f>
        <v>3</v>
      </c>
      <c r="D4">
        <v>1</v>
      </c>
      <c r="E4">
        <f>CABAL!W6</f>
        <v>0</v>
      </c>
      <c r="F4">
        <f>CABAL!X6</f>
        <v>1</v>
      </c>
      <c r="G4">
        <v>0</v>
      </c>
      <c r="H4" t="str">
        <f>CABAL!F6</f>
        <v>GENERAL SANTOS 588</v>
      </c>
      <c r="I4" t="str">
        <f>CABAL!J6</f>
        <v>09747230469</v>
      </c>
      <c r="J4">
        <v>51</v>
      </c>
      <c r="K4">
        <v>1</v>
      </c>
      <c r="L4">
        <f>CABAL!W6</f>
        <v>0</v>
      </c>
      <c r="M4">
        <f>CABAL!X6</f>
        <v>1</v>
      </c>
      <c r="N4">
        <v>2</v>
      </c>
      <c r="O4" t="str">
        <f>CABAL!F6</f>
        <v>GENERAL SANTOS 588</v>
      </c>
      <c r="P4" t="str">
        <f>CABAL!AB6</f>
        <v>info@metrepay.com</v>
      </c>
      <c r="R4" t="s">
        <v>72</v>
      </c>
      <c r="S4" t="s">
        <v>73</v>
      </c>
    </row>
    <row r="5" spans="2:19" x14ac:dyDescent="0.25">
      <c r="B5">
        <f>CABAL!A7</f>
        <v>805</v>
      </c>
      <c r="C5">
        <f>novedadesComerciosCabal!C5</f>
        <v>4</v>
      </c>
      <c r="D5">
        <v>1</v>
      </c>
      <c r="E5">
        <f>CABAL!W7</f>
        <v>0</v>
      </c>
      <c r="F5">
        <f>CABAL!X7</f>
        <v>1</v>
      </c>
      <c r="G5">
        <v>0</v>
      </c>
      <c r="H5" t="str">
        <f>CABAL!F7</f>
        <v>GENERAL SANTOS 588</v>
      </c>
      <c r="I5" t="str">
        <f>CABAL!J7</f>
        <v>09747230469</v>
      </c>
      <c r="J5">
        <v>51</v>
      </c>
      <c r="K5">
        <v>1</v>
      </c>
      <c r="L5">
        <f>CABAL!W7</f>
        <v>0</v>
      </c>
      <c r="M5">
        <f>CABAL!X7</f>
        <v>1</v>
      </c>
      <c r="N5">
        <v>3</v>
      </c>
      <c r="O5" t="str">
        <f>CABAL!F7</f>
        <v>GENERAL SANTOS 588</v>
      </c>
      <c r="P5" t="str">
        <f>CABAL!AB7</f>
        <v>info@metrepay.com</v>
      </c>
      <c r="R5" t="s">
        <v>72</v>
      </c>
      <c r="S5" t="s">
        <v>73</v>
      </c>
    </row>
    <row r="6" spans="2:19" x14ac:dyDescent="0.25">
      <c r="B6">
        <f>CABAL!A8</f>
        <v>805</v>
      </c>
      <c r="C6">
        <f>novedadesComerciosCabal!C6</f>
        <v>5</v>
      </c>
      <c r="D6">
        <v>1</v>
      </c>
      <c r="E6">
        <f>CABAL!W8</f>
        <v>0</v>
      </c>
      <c r="F6">
        <f>CABAL!X8</f>
        <v>1</v>
      </c>
      <c r="G6">
        <v>0</v>
      </c>
      <c r="H6" t="str">
        <f>CABAL!F8</f>
        <v>GENERAL SANTOS 588</v>
      </c>
      <c r="I6" t="str">
        <f>CABAL!J8</f>
        <v>09747230469</v>
      </c>
      <c r="J6">
        <v>51</v>
      </c>
      <c r="K6">
        <v>1</v>
      </c>
      <c r="L6">
        <f>CABAL!W8</f>
        <v>0</v>
      </c>
      <c r="M6">
        <f>CABAL!X8</f>
        <v>1</v>
      </c>
      <c r="N6">
        <v>4</v>
      </c>
      <c r="O6" t="str">
        <f>CABAL!F8</f>
        <v>GENERAL SANTOS 588</v>
      </c>
      <c r="P6" t="str">
        <f>CABAL!AB8</f>
        <v>info@metrepay.com</v>
      </c>
      <c r="R6" t="s">
        <v>72</v>
      </c>
      <c r="S6" t="s">
        <v>73</v>
      </c>
    </row>
    <row r="7" spans="2:19" x14ac:dyDescent="0.25">
      <c r="B7">
        <f>CABAL!A9</f>
        <v>805</v>
      </c>
      <c r="C7">
        <f>novedadesComerciosCabal!C7</f>
        <v>6</v>
      </c>
      <c r="D7">
        <v>1</v>
      </c>
      <c r="E7">
        <f>CABAL!W9</f>
        <v>0</v>
      </c>
      <c r="F7">
        <f>CABAL!X9</f>
        <v>1</v>
      </c>
      <c r="G7">
        <v>0</v>
      </c>
      <c r="H7" t="str">
        <f>CABAL!F9</f>
        <v>GRAL SANTOS 588</v>
      </c>
      <c r="I7" t="str">
        <f>CABAL!J9</f>
        <v>09747230469</v>
      </c>
      <c r="J7">
        <v>51</v>
      </c>
      <c r="K7">
        <v>1</v>
      </c>
      <c r="L7">
        <f>CABAL!W9</f>
        <v>0</v>
      </c>
      <c r="M7">
        <f>CABAL!X9</f>
        <v>1</v>
      </c>
      <c r="N7">
        <v>5</v>
      </c>
      <c r="O7" t="str">
        <f>CABAL!F9</f>
        <v>GRAL SANTOS 588</v>
      </c>
      <c r="P7" t="str">
        <f>CABAL!AB9</f>
        <v>info@metrepay.com</v>
      </c>
      <c r="R7" t="s">
        <v>72</v>
      </c>
      <c r="S7" t="s">
        <v>73</v>
      </c>
    </row>
    <row r="8" spans="2:19" x14ac:dyDescent="0.25">
      <c r="B8">
        <f>CABAL!A10</f>
        <v>805</v>
      </c>
      <c r="C8">
        <f>novedadesComerciosCabal!C8</f>
        <v>7</v>
      </c>
      <c r="D8">
        <v>1</v>
      </c>
      <c r="E8">
        <f>CABAL!W10</f>
        <v>0</v>
      </c>
      <c r="F8">
        <f>CABAL!X10</f>
        <v>1</v>
      </c>
      <c r="G8">
        <v>0</v>
      </c>
      <c r="H8" t="str">
        <f>CABAL!F10</f>
        <v>GRAL SANTOS 588</v>
      </c>
      <c r="I8" t="str">
        <f>CABAL!J10</f>
        <v>09747230469</v>
      </c>
      <c r="J8">
        <v>51</v>
      </c>
      <c r="K8">
        <v>1</v>
      </c>
      <c r="L8">
        <f>CABAL!W10</f>
        <v>0</v>
      </c>
      <c r="M8">
        <f>CABAL!X10</f>
        <v>1</v>
      </c>
      <c r="N8">
        <v>6</v>
      </c>
      <c r="O8" t="str">
        <f>CABAL!F10</f>
        <v>GRAL SANTOS 588</v>
      </c>
      <c r="P8" t="str">
        <f>CABAL!AB10</f>
        <v>info@metrepay.com</v>
      </c>
      <c r="R8" t="s">
        <v>72</v>
      </c>
      <c r="S8" t="s">
        <v>73</v>
      </c>
    </row>
    <row r="9" spans="2:19" x14ac:dyDescent="0.25">
      <c r="B9">
        <f>CABAL!A11</f>
        <v>805</v>
      </c>
      <c r="C9">
        <f>novedadesComerciosCabal!C9</f>
        <v>8</v>
      </c>
      <c r="D9">
        <v>1</v>
      </c>
      <c r="E9">
        <f>CABAL!W11</f>
        <v>0</v>
      </c>
      <c r="F9">
        <f>CABAL!X11</f>
        <v>1</v>
      </c>
      <c r="G9">
        <v>0</v>
      </c>
      <c r="H9" t="str">
        <f>CABAL!F11</f>
        <v>GENERAL SANTOS 588</v>
      </c>
      <c r="I9" t="str">
        <f>CABAL!J11</f>
        <v>09747230469</v>
      </c>
      <c r="J9">
        <v>51</v>
      </c>
      <c r="K9">
        <v>1</v>
      </c>
      <c r="L9">
        <f>CABAL!W11</f>
        <v>0</v>
      </c>
      <c r="M9">
        <f>CABAL!X11</f>
        <v>1</v>
      </c>
      <c r="N9">
        <v>7</v>
      </c>
      <c r="O9" t="str">
        <f>CABAL!F11</f>
        <v>GENERAL SANTOS 588</v>
      </c>
      <c r="P9" t="str">
        <f>CABAL!AB11</f>
        <v>info@metrepay.com</v>
      </c>
      <c r="R9" t="s">
        <v>72</v>
      </c>
      <c r="S9" t="s">
        <v>73</v>
      </c>
    </row>
    <row r="10" spans="2:19" x14ac:dyDescent="0.25">
      <c r="B10">
        <f>CABAL!A12</f>
        <v>805</v>
      </c>
      <c r="C10">
        <f>novedadesComerciosCabal!C10</f>
        <v>9</v>
      </c>
      <c r="D10">
        <v>1</v>
      </c>
      <c r="E10">
        <f>CABAL!W12</f>
        <v>0</v>
      </c>
      <c r="F10">
        <f>CABAL!X12</f>
        <v>1</v>
      </c>
      <c r="G10">
        <v>0</v>
      </c>
      <c r="H10" t="str">
        <f>CABAL!F12</f>
        <v>AVDA GRAL SANTOS C JUAN DE SALAZAR 588</v>
      </c>
      <c r="I10" t="str">
        <f>CABAL!J12</f>
        <v>09747230469</v>
      </c>
      <c r="J10">
        <v>51</v>
      </c>
      <c r="K10">
        <v>1</v>
      </c>
      <c r="L10">
        <f>CABAL!W12</f>
        <v>0</v>
      </c>
      <c r="M10">
        <f>CABAL!X12</f>
        <v>1</v>
      </c>
      <c r="N10">
        <v>8</v>
      </c>
      <c r="O10" t="str">
        <f>CABAL!F12</f>
        <v>AVDA GRAL SANTOS C JUAN DE SALAZAR 588</v>
      </c>
      <c r="P10" t="str">
        <f>CABAL!AB12</f>
        <v>info@metrepay.com</v>
      </c>
      <c r="R10" t="s">
        <v>72</v>
      </c>
      <c r="S10" t="s">
        <v>73</v>
      </c>
    </row>
    <row r="11" spans="2:19" x14ac:dyDescent="0.25">
      <c r="B11">
        <f>CABAL!A13</f>
        <v>805</v>
      </c>
      <c r="C11">
        <f>novedadesComerciosCabal!C11</f>
        <v>10</v>
      </c>
      <c r="D11">
        <v>1</v>
      </c>
      <c r="E11">
        <f>CABAL!W13</f>
        <v>0</v>
      </c>
      <c r="F11">
        <f>CABAL!X13</f>
        <v>1</v>
      </c>
      <c r="G11">
        <v>0</v>
      </c>
      <c r="H11" t="str">
        <f>CABAL!F13</f>
        <v>GRAL SANTOS 588</v>
      </c>
      <c r="I11" t="str">
        <f>CABAL!J13</f>
        <v>09747230469</v>
      </c>
      <c r="J11">
        <v>51</v>
      </c>
      <c r="K11">
        <v>1</v>
      </c>
      <c r="L11">
        <f>CABAL!W13</f>
        <v>0</v>
      </c>
      <c r="M11">
        <f>CABAL!X13</f>
        <v>1</v>
      </c>
      <c r="N11">
        <v>9</v>
      </c>
      <c r="O11" t="str">
        <f>CABAL!F13</f>
        <v>GRAL SANTOS 588</v>
      </c>
      <c r="P11" t="str">
        <f>CABAL!AB13</f>
        <v>info@metrepay.com</v>
      </c>
      <c r="R11" t="s">
        <v>72</v>
      </c>
      <c r="S11" t="s">
        <v>73</v>
      </c>
    </row>
    <row r="12" spans="2:19" x14ac:dyDescent="0.25">
      <c r="B12">
        <f>CABAL!A14</f>
        <v>805</v>
      </c>
      <c r="C12">
        <f>novedadesComerciosCabal!C12</f>
        <v>11</v>
      </c>
      <c r="D12">
        <v>1</v>
      </c>
      <c r="E12">
        <f>CABAL!W14</f>
        <v>0</v>
      </c>
      <c r="F12">
        <f>CABAL!X14</f>
        <v>1</v>
      </c>
      <c r="G12">
        <v>0</v>
      </c>
      <c r="H12" t="str">
        <f>CABAL!F14</f>
        <v>AVDA GRAL SANTOS C JUAN DE SALAZAR 588</v>
      </c>
      <c r="I12" t="str">
        <f>CABAL!J14</f>
        <v>09747230469</v>
      </c>
      <c r="J12">
        <v>51</v>
      </c>
      <c r="K12">
        <v>1</v>
      </c>
      <c r="L12">
        <f>CABAL!W14</f>
        <v>0</v>
      </c>
      <c r="M12">
        <f>CABAL!X14</f>
        <v>1</v>
      </c>
      <c r="N12">
        <v>10</v>
      </c>
      <c r="O12" t="str">
        <f>CABAL!F14</f>
        <v>AVDA GRAL SANTOS C JUAN DE SALAZAR 588</v>
      </c>
      <c r="P12" t="str">
        <f>CABAL!AB14</f>
        <v>info@metrepay.com</v>
      </c>
      <c r="R12" t="s">
        <v>72</v>
      </c>
      <c r="S12" t="s">
        <v>73</v>
      </c>
    </row>
    <row r="13" spans="2:19" x14ac:dyDescent="0.25">
      <c r="B13">
        <f>CABAL!A15</f>
        <v>805</v>
      </c>
      <c r="C13">
        <f>novedadesComerciosCabal!C13</f>
        <v>12</v>
      </c>
      <c r="D13">
        <v>1</v>
      </c>
      <c r="E13">
        <f>CABAL!W15</f>
        <v>0</v>
      </c>
      <c r="F13">
        <f>CABAL!X15</f>
        <v>1</v>
      </c>
      <c r="G13">
        <v>0</v>
      </c>
      <c r="H13" t="str">
        <f>CABAL!F15</f>
        <v>GENERAL SANTOS 588</v>
      </c>
      <c r="I13" t="str">
        <f>CABAL!J15</f>
        <v>09747230469</v>
      </c>
      <c r="J13">
        <v>51</v>
      </c>
      <c r="K13">
        <v>1</v>
      </c>
      <c r="L13">
        <f>CABAL!W15</f>
        <v>0</v>
      </c>
      <c r="M13">
        <f>CABAL!X15</f>
        <v>1</v>
      </c>
      <c r="N13">
        <v>11</v>
      </c>
      <c r="O13" t="str">
        <f>CABAL!F15</f>
        <v>GENERAL SANTOS 588</v>
      </c>
      <c r="P13" t="str">
        <f>CABAL!AB15</f>
        <v>info@metrepay.com</v>
      </c>
      <c r="R13" t="s">
        <v>72</v>
      </c>
      <c r="S13" t="s">
        <v>73</v>
      </c>
    </row>
    <row r="14" spans="2:19" x14ac:dyDescent="0.25">
      <c r="B14">
        <f>CABAL!A16</f>
        <v>805</v>
      </c>
      <c r="C14">
        <f>novedadesComerciosCabal!C14</f>
        <v>13</v>
      </c>
      <c r="D14">
        <v>1</v>
      </c>
      <c r="E14">
        <f>CABAL!W16</f>
        <v>0</v>
      </c>
      <c r="F14">
        <f>CABAL!X16</f>
        <v>1</v>
      </c>
      <c r="G14">
        <v>0</v>
      </c>
      <c r="H14" t="str">
        <f>CABAL!F16</f>
        <v>GENERAL SANTOS 588</v>
      </c>
      <c r="I14" t="str">
        <f>CABAL!J16</f>
        <v>09747230469</v>
      </c>
      <c r="J14">
        <v>51</v>
      </c>
      <c r="K14">
        <v>1</v>
      </c>
      <c r="L14">
        <f>CABAL!W16</f>
        <v>0</v>
      </c>
      <c r="M14">
        <f>CABAL!X16</f>
        <v>1</v>
      </c>
      <c r="N14">
        <v>12</v>
      </c>
      <c r="O14" t="str">
        <f>CABAL!F16</f>
        <v>GENERAL SANTOS 588</v>
      </c>
      <c r="P14" t="str">
        <f>CABAL!AB16</f>
        <v>info@metrepay.com</v>
      </c>
      <c r="R14" t="s">
        <v>72</v>
      </c>
      <c r="S14" t="s">
        <v>73</v>
      </c>
    </row>
    <row r="15" spans="2:19" x14ac:dyDescent="0.25">
      <c r="B15">
        <f>CABAL!A17</f>
        <v>805</v>
      </c>
      <c r="C15">
        <f>novedadesComerciosCabal!C15</f>
        <v>14</v>
      </c>
      <c r="D15">
        <v>1</v>
      </c>
      <c r="E15">
        <f>CABAL!W17</f>
        <v>0</v>
      </c>
      <c r="F15">
        <f>CABAL!X17</f>
        <v>1</v>
      </c>
      <c r="G15">
        <v>0</v>
      </c>
      <c r="H15" t="str">
        <f>CABAL!F17</f>
        <v>GENERAL SANTOS 588</v>
      </c>
      <c r="I15" t="str">
        <f>CABAL!J17</f>
        <v>09747230469</v>
      </c>
      <c r="J15">
        <v>51</v>
      </c>
      <c r="K15">
        <v>1</v>
      </c>
      <c r="L15">
        <f>CABAL!W17</f>
        <v>0</v>
      </c>
      <c r="M15">
        <f>CABAL!X17</f>
        <v>1</v>
      </c>
      <c r="N15">
        <v>13</v>
      </c>
      <c r="O15" t="str">
        <f>CABAL!F17</f>
        <v>GENERAL SANTOS 588</v>
      </c>
      <c r="P15" t="str">
        <f>CABAL!AB17</f>
        <v>info@metrepay.com</v>
      </c>
      <c r="R15" t="s">
        <v>72</v>
      </c>
      <c r="S15" t="s">
        <v>73</v>
      </c>
    </row>
    <row r="16" spans="2:19" x14ac:dyDescent="0.25">
      <c r="B16">
        <f>CABAL!A18</f>
        <v>805</v>
      </c>
      <c r="C16">
        <f>novedadesComerciosCabal!C16</f>
        <v>15</v>
      </c>
      <c r="D16">
        <v>1</v>
      </c>
      <c r="E16">
        <f>CABAL!W18</f>
        <v>0</v>
      </c>
      <c r="F16">
        <f>CABAL!X18</f>
        <v>1</v>
      </c>
      <c r="G16">
        <v>0</v>
      </c>
      <c r="H16" t="str">
        <f>CABAL!F18</f>
        <v>AVDA GRAL SANTOS C JUAN DE SALAZAR 588</v>
      </c>
      <c r="I16" t="str">
        <f>CABAL!J18</f>
        <v>09747230469</v>
      </c>
      <c r="J16">
        <v>51</v>
      </c>
      <c r="K16">
        <v>1</v>
      </c>
      <c r="L16">
        <f>CABAL!W18</f>
        <v>0</v>
      </c>
      <c r="M16">
        <f>CABAL!X18</f>
        <v>1</v>
      </c>
      <c r="N16">
        <v>14</v>
      </c>
      <c r="O16" t="str">
        <f>CABAL!F18</f>
        <v>AVDA GRAL SANTOS C JUAN DE SALAZAR 588</v>
      </c>
      <c r="P16" t="str">
        <f>CABAL!AB18</f>
        <v>info@metrepay.com</v>
      </c>
      <c r="R16" t="s">
        <v>72</v>
      </c>
      <c r="S16" t="s">
        <v>73</v>
      </c>
    </row>
    <row r="17" spans="2:19" x14ac:dyDescent="0.25">
      <c r="B17">
        <f>CABAL!A19</f>
        <v>805</v>
      </c>
      <c r="C17">
        <f>novedadesComerciosCabal!C17</f>
        <v>16</v>
      </c>
      <c r="D17">
        <v>1</v>
      </c>
      <c r="E17">
        <f>CABAL!W19</f>
        <v>0</v>
      </c>
      <c r="F17">
        <f>CABAL!X19</f>
        <v>1</v>
      </c>
      <c r="G17">
        <v>0</v>
      </c>
      <c r="H17" t="str">
        <f>CABAL!F19</f>
        <v>GRAL SANTOS 588</v>
      </c>
      <c r="I17" t="str">
        <f>CABAL!J19</f>
        <v>09747230469</v>
      </c>
      <c r="J17">
        <v>51</v>
      </c>
      <c r="K17">
        <v>1</v>
      </c>
      <c r="L17">
        <f>CABAL!W19</f>
        <v>0</v>
      </c>
      <c r="M17">
        <f>CABAL!X19</f>
        <v>1</v>
      </c>
      <c r="N17">
        <v>15</v>
      </c>
      <c r="O17" t="str">
        <f>CABAL!F19</f>
        <v>GRAL SANTOS 588</v>
      </c>
      <c r="P17" t="str">
        <f>CABAL!AB19</f>
        <v>info@metrepay.com</v>
      </c>
      <c r="R17" t="s">
        <v>72</v>
      </c>
      <c r="S17" t="s">
        <v>73</v>
      </c>
    </row>
    <row r="18" spans="2:19" x14ac:dyDescent="0.25">
      <c r="B18">
        <f>CABAL!A20</f>
        <v>805</v>
      </c>
      <c r="C18">
        <f>novedadesComerciosCabal!C18</f>
        <v>17</v>
      </c>
      <c r="D18">
        <v>1</v>
      </c>
      <c r="E18">
        <f>CABAL!W20</f>
        <v>0</v>
      </c>
      <c r="F18">
        <f>CABAL!X20</f>
        <v>1</v>
      </c>
      <c r="G18">
        <v>0</v>
      </c>
      <c r="H18" t="str">
        <f>CABAL!F20</f>
        <v>GRAL SANTOS 588</v>
      </c>
      <c r="I18" t="str">
        <f>CABAL!J20</f>
        <v>09747230469</v>
      </c>
      <c r="J18">
        <v>51</v>
      </c>
      <c r="K18">
        <v>1</v>
      </c>
      <c r="L18">
        <f>CABAL!W20</f>
        <v>0</v>
      </c>
      <c r="M18">
        <f>CABAL!X20</f>
        <v>1</v>
      </c>
      <c r="N18">
        <v>16</v>
      </c>
      <c r="O18" t="str">
        <f>CABAL!F20</f>
        <v>GRAL SANTOS 588</v>
      </c>
      <c r="P18" t="str">
        <f>CABAL!AB20</f>
        <v>info@metrepay.com</v>
      </c>
      <c r="R18" t="s">
        <v>72</v>
      </c>
      <c r="S18" t="s">
        <v>73</v>
      </c>
    </row>
    <row r="19" spans="2:19" x14ac:dyDescent="0.25">
      <c r="B19">
        <f>CABAL!A21</f>
        <v>805</v>
      </c>
      <c r="C19">
        <f>novedadesComerciosCabal!C19</f>
        <v>18</v>
      </c>
      <c r="D19">
        <v>1</v>
      </c>
      <c r="E19">
        <f>CABAL!W21</f>
        <v>0</v>
      </c>
      <c r="F19">
        <f>CABAL!X21</f>
        <v>1</v>
      </c>
      <c r="G19">
        <v>0</v>
      </c>
      <c r="H19" t="str">
        <f>CABAL!F21</f>
        <v>GRAL SANTOS 588</v>
      </c>
      <c r="I19" t="str">
        <f>CABAL!J21</f>
        <v>09747230469</v>
      </c>
      <c r="J19">
        <v>51</v>
      </c>
      <c r="K19">
        <v>1</v>
      </c>
      <c r="L19">
        <f>CABAL!W21</f>
        <v>0</v>
      </c>
      <c r="M19">
        <f>CABAL!X21</f>
        <v>1</v>
      </c>
      <c r="N19">
        <v>17</v>
      </c>
      <c r="O19" t="str">
        <f>CABAL!F21</f>
        <v>GRAL SANTOS 588</v>
      </c>
      <c r="P19" t="str">
        <f>CABAL!AB21</f>
        <v>info@metrepay.com</v>
      </c>
      <c r="R19" t="s">
        <v>72</v>
      </c>
      <c r="S19" t="s">
        <v>73</v>
      </c>
    </row>
    <row r="20" spans="2:19" x14ac:dyDescent="0.25">
      <c r="B20">
        <f>CABAL!A22</f>
        <v>805</v>
      </c>
      <c r="C20">
        <f>novedadesComerciosCabal!C20</f>
        <v>19</v>
      </c>
      <c r="D20">
        <v>1</v>
      </c>
      <c r="E20">
        <f>CABAL!W22</f>
        <v>0</v>
      </c>
      <c r="F20">
        <f>CABAL!X22</f>
        <v>1</v>
      </c>
      <c r="G20">
        <v>0</v>
      </c>
      <c r="H20" t="str">
        <f>CABAL!F22</f>
        <v>GRAL SANTOS 588</v>
      </c>
      <c r="I20" t="str">
        <f>CABAL!J22</f>
        <v>09747230469</v>
      </c>
      <c r="J20">
        <v>51</v>
      </c>
      <c r="K20">
        <v>1</v>
      </c>
      <c r="L20">
        <f>CABAL!W22</f>
        <v>0</v>
      </c>
      <c r="M20">
        <f>CABAL!X22</f>
        <v>1</v>
      </c>
      <c r="N20">
        <v>18</v>
      </c>
      <c r="O20" t="str">
        <f>CABAL!F22</f>
        <v>GRAL SANTOS 588</v>
      </c>
      <c r="P20" t="str">
        <f>CABAL!AB22</f>
        <v>info@metrepay.com</v>
      </c>
      <c r="R20" t="s">
        <v>72</v>
      </c>
      <c r="S20" t="s">
        <v>73</v>
      </c>
    </row>
    <row r="21" spans="2:19" x14ac:dyDescent="0.25">
      <c r="B21">
        <f>CABAL!A23</f>
        <v>805</v>
      </c>
      <c r="C21">
        <f>novedadesComerciosCabal!C21</f>
        <v>20</v>
      </c>
      <c r="D21">
        <v>1</v>
      </c>
      <c r="E21">
        <f>CABAL!W23</f>
        <v>0</v>
      </c>
      <c r="F21">
        <f>CABAL!X23</f>
        <v>1</v>
      </c>
      <c r="G21">
        <v>0</v>
      </c>
      <c r="H21" t="str">
        <f>CABAL!F23</f>
        <v>GRAL SANTOS 588</v>
      </c>
      <c r="I21" t="str">
        <f>CABAL!J23</f>
        <v>09747230469</v>
      </c>
      <c r="J21">
        <v>51</v>
      </c>
      <c r="K21">
        <v>1</v>
      </c>
      <c r="L21">
        <f>CABAL!W23</f>
        <v>0</v>
      </c>
      <c r="M21">
        <f>CABAL!X23</f>
        <v>1</v>
      </c>
      <c r="N21">
        <v>19</v>
      </c>
      <c r="O21" t="str">
        <f>CABAL!F23</f>
        <v>GRAL SANTOS 588</v>
      </c>
      <c r="P21" t="str">
        <f>CABAL!AB23</f>
        <v>info@metrepay.com</v>
      </c>
      <c r="R21" t="s">
        <v>72</v>
      </c>
      <c r="S21" t="s">
        <v>73</v>
      </c>
    </row>
    <row r="22" spans="2:19" x14ac:dyDescent="0.25">
      <c r="B22">
        <f>CABAL!A24</f>
        <v>805</v>
      </c>
      <c r="C22">
        <f>novedadesComerciosCabal!C22</f>
        <v>21</v>
      </c>
      <c r="D22">
        <v>1</v>
      </c>
      <c r="E22">
        <f>CABAL!W24</f>
        <v>0</v>
      </c>
      <c r="F22">
        <f>CABAL!X24</f>
        <v>1</v>
      </c>
      <c r="G22">
        <v>0</v>
      </c>
      <c r="H22" t="str">
        <f>CABAL!F24</f>
        <v>GRAL SANTOS 588</v>
      </c>
      <c r="I22" t="str">
        <f>CABAL!J24</f>
        <v>09747230469</v>
      </c>
      <c r="J22">
        <v>51</v>
      </c>
      <c r="K22">
        <v>1</v>
      </c>
      <c r="L22">
        <f>CABAL!W24</f>
        <v>0</v>
      </c>
      <c r="M22">
        <f>CABAL!X24</f>
        <v>1</v>
      </c>
      <c r="N22">
        <v>20</v>
      </c>
      <c r="O22" t="str">
        <f>CABAL!F24</f>
        <v>GRAL SANTOS 588</v>
      </c>
      <c r="P22" t="str">
        <f>CABAL!AB24</f>
        <v>info@metrepay.com</v>
      </c>
      <c r="R22" t="s">
        <v>72</v>
      </c>
      <c r="S22" t="s">
        <v>73</v>
      </c>
    </row>
    <row r="23" spans="2:19" x14ac:dyDescent="0.25">
      <c r="B23">
        <f>CABAL!A25</f>
        <v>805</v>
      </c>
      <c r="C23">
        <f>novedadesComerciosCabal!C23</f>
        <v>22</v>
      </c>
      <c r="D23">
        <v>1</v>
      </c>
      <c r="E23">
        <f>CABAL!W25</f>
        <v>0</v>
      </c>
      <c r="F23">
        <f>CABAL!X25</f>
        <v>1</v>
      </c>
      <c r="G23">
        <v>0</v>
      </c>
      <c r="H23" t="str">
        <f>CABAL!F25</f>
        <v>GRAL SANTOS 588</v>
      </c>
      <c r="I23" t="str">
        <f>CABAL!J25</f>
        <v>09747230469</v>
      </c>
      <c r="J23">
        <v>51</v>
      </c>
      <c r="K23">
        <v>1</v>
      </c>
      <c r="L23">
        <f>CABAL!W25</f>
        <v>0</v>
      </c>
      <c r="M23">
        <f>CABAL!X25</f>
        <v>1</v>
      </c>
      <c r="N23">
        <v>21</v>
      </c>
      <c r="O23" t="str">
        <f>CABAL!F25</f>
        <v>GRAL SANTOS 588</v>
      </c>
      <c r="P23" t="str">
        <f>CABAL!AB25</f>
        <v>info@metrepay.com</v>
      </c>
      <c r="R23" t="s">
        <v>72</v>
      </c>
      <c r="S23" t="s">
        <v>73</v>
      </c>
    </row>
    <row r="24" spans="2:19" x14ac:dyDescent="0.25">
      <c r="B24">
        <f>CABAL!A26</f>
        <v>805</v>
      </c>
      <c r="C24">
        <f>novedadesComerciosCabal!C24</f>
        <v>23</v>
      </c>
      <c r="D24">
        <v>1</v>
      </c>
      <c r="E24">
        <f>CABAL!W26</f>
        <v>0</v>
      </c>
      <c r="F24">
        <f>CABAL!X26</f>
        <v>1</v>
      </c>
      <c r="G24">
        <v>0</v>
      </c>
      <c r="H24" t="str">
        <f>CABAL!F26</f>
        <v>GRAL SANTOS 588</v>
      </c>
      <c r="I24" t="str">
        <f>CABAL!J26</f>
        <v>09747230469</v>
      </c>
      <c r="J24">
        <v>51</v>
      </c>
      <c r="K24">
        <v>1</v>
      </c>
      <c r="L24">
        <f>CABAL!W26</f>
        <v>0</v>
      </c>
      <c r="M24">
        <f>CABAL!X26</f>
        <v>1</v>
      </c>
      <c r="N24">
        <v>22</v>
      </c>
      <c r="O24" t="str">
        <f>CABAL!F26</f>
        <v>GRAL SANTOS 588</v>
      </c>
      <c r="P24" t="str">
        <f>CABAL!AB26</f>
        <v>info@metrepay.com</v>
      </c>
      <c r="R24" t="s">
        <v>72</v>
      </c>
      <c r="S24" t="s">
        <v>73</v>
      </c>
    </row>
    <row r="25" spans="2:19" x14ac:dyDescent="0.25">
      <c r="B25">
        <f>CABAL!A27</f>
        <v>805</v>
      </c>
      <c r="C25">
        <f>novedadesComerciosCabal!C25</f>
        <v>24</v>
      </c>
      <c r="D25">
        <v>1</v>
      </c>
      <c r="E25">
        <f>CABAL!W27</f>
        <v>0</v>
      </c>
      <c r="F25">
        <f>CABAL!X27</f>
        <v>1</v>
      </c>
      <c r="G25">
        <v>0</v>
      </c>
      <c r="H25" t="str">
        <f>CABAL!F27</f>
        <v>GRAL SANTOS 588</v>
      </c>
      <c r="I25" t="str">
        <f>CABAL!J27</f>
        <v>09747230469</v>
      </c>
      <c r="J25">
        <v>51</v>
      </c>
      <c r="K25">
        <v>1</v>
      </c>
      <c r="L25">
        <f>CABAL!W27</f>
        <v>0</v>
      </c>
      <c r="M25">
        <f>CABAL!X27</f>
        <v>1</v>
      </c>
      <c r="N25">
        <v>23</v>
      </c>
      <c r="O25" t="str">
        <f>CABAL!F27</f>
        <v>GRAL SANTOS 588</v>
      </c>
      <c r="P25" t="str">
        <f>CABAL!AB27</f>
        <v>info@metrepay.com</v>
      </c>
      <c r="R25" t="s">
        <v>72</v>
      </c>
      <c r="S25" t="s">
        <v>73</v>
      </c>
    </row>
    <row r="26" spans="2:19" x14ac:dyDescent="0.25">
      <c r="B26">
        <f>CABAL!A28</f>
        <v>805</v>
      </c>
      <c r="C26">
        <f>novedadesComerciosCabal!C26</f>
        <v>25</v>
      </c>
      <c r="D26">
        <v>1</v>
      </c>
      <c r="E26">
        <f>CABAL!W28</f>
        <v>0</v>
      </c>
      <c r="F26">
        <f>CABAL!X28</f>
        <v>1</v>
      </c>
      <c r="G26">
        <v>0</v>
      </c>
      <c r="H26" t="str">
        <f>CABAL!F28</f>
        <v>GRAL. SANTOS 588</v>
      </c>
      <c r="I26" t="str">
        <f>CABAL!J28</f>
        <v>09747230469</v>
      </c>
      <c r="J26">
        <v>51</v>
      </c>
      <c r="K26">
        <v>1</v>
      </c>
      <c r="L26">
        <f>CABAL!W28</f>
        <v>0</v>
      </c>
      <c r="M26">
        <f>CABAL!X28</f>
        <v>1</v>
      </c>
      <c r="N26">
        <v>24</v>
      </c>
      <c r="O26" t="str">
        <f>CABAL!F28</f>
        <v>GRAL. SANTOS 588</v>
      </c>
      <c r="P26" t="str">
        <f>CABAL!AB28</f>
        <v>info@metrepay.com</v>
      </c>
      <c r="R26" t="s">
        <v>72</v>
      </c>
      <c r="S26" t="s">
        <v>73</v>
      </c>
    </row>
    <row r="27" spans="2:19" x14ac:dyDescent="0.25">
      <c r="B27">
        <f>CABAL!A29</f>
        <v>805</v>
      </c>
      <c r="C27">
        <f>novedadesComerciosCabal!C27</f>
        <v>26</v>
      </c>
      <c r="D27">
        <v>1</v>
      </c>
      <c r="E27">
        <f>CABAL!W29</f>
        <v>0</v>
      </c>
      <c r="F27">
        <f>CABAL!X29</f>
        <v>1</v>
      </c>
      <c r="G27">
        <v>0</v>
      </c>
      <c r="H27" t="str">
        <f>CABAL!F29</f>
        <v>GRAL.SANTOS 588</v>
      </c>
      <c r="I27" t="str">
        <f>CABAL!J29</f>
        <v>09747230469</v>
      </c>
      <c r="J27">
        <v>51</v>
      </c>
      <c r="K27">
        <v>1</v>
      </c>
      <c r="L27">
        <f>CABAL!W29</f>
        <v>0</v>
      </c>
      <c r="M27">
        <f>CABAL!X29</f>
        <v>1</v>
      </c>
      <c r="N27">
        <v>25</v>
      </c>
      <c r="O27" t="str">
        <f>CABAL!F29</f>
        <v>GRAL.SANTOS 588</v>
      </c>
      <c r="P27" t="str">
        <f>CABAL!AB29</f>
        <v>info@metrepay.com</v>
      </c>
      <c r="R27" t="s">
        <v>72</v>
      </c>
      <c r="S27" t="s">
        <v>73</v>
      </c>
    </row>
    <row r="28" spans="2:19" x14ac:dyDescent="0.25">
      <c r="B28">
        <f>CABAL!A30</f>
        <v>805</v>
      </c>
      <c r="C28">
        <f>novedadesComerciosCabal!C28</f>
        <v>27</v>
      </c>
      <c r="D28">
        <v>1</v>
      </c>
      <c r="E28">
        <f>CABAL!W30</f>
        <v>0</v>
      </c>
      <c r="F28">
        <f>CABAL!X30</f>
        <v>1</v>
      </c>
      <c r="G28">
        <v>0</v>
      </c>
      <c r="H28" t="str">
        <f>CABAL!F30</f>
        <v>AVDA GRAL SANTOS C JUAN DE SALAZAR 588</v>
      </c>
      <c r="I28" t="str">
        <f>CABAL!J30</f>
        <v>09747230469</v>
      </c>
      <c r="J28">
        <v>51</v>
      </c>
      <c r="K28">
        <v>1</v>
      </c>
      <c r="L28">
        <f>CABAL!W30</f>
        <v>0</v>
      </c>
      <c r="M28">
        <f>CABAL!X30</f>
        <v>1</v>
      </c>
      <c r="N28">
        <v>26</v>
      </c>
      <c r="O28" t="str">
        <f>CABAL!F30</f>
        <v>AVDA GRAL SANTOS C JUAN DE SALAZAR 588</v>
      </c>
      <c r="P28" t="str">
        <f>CABAL!AB30</f>
        <v>info@metrepay.com</v>
      </c>
      <c r="R28" t="s">
        <v>72</v>
      </c>
      <c r="S28" t="s">
        <v>73</v>
      </c>
    </row>
    <row r="29" spans="2:19" x14ac:dyDescent="0.25">
      <c r="B29">
        <f>CABAL!A31</f>
        <v>805</v>
      </c>
      <c r="C29">
        <f>novedadesComerciosCabal!C29</f>
        <v>28</v>
      </c>
      <c r="D29">
        <v>1</v>
      </c>
      <c r="E29">
        <f>CABAL!W31</f>
        <v>0</v>
      </c>
      <c r="F29">
        <f>CABAL!X31</f>
        <v>1</v>
      </c>
      <c r="G29">
        <v>1</v>
      </c>
      <c r="H29" t="str">
        <f>CABAL!F31</f>
        <v>GRAL SANTOS 588</v>
      </c>
      <c r="I29" t="str">
        <f>CABAL!J31</f>
        <v>09747230469</v>
      </c>
      <c r="J29">
        <v>51</v>
      </c>
      <c r="K29">
        <v>1</v>
      </c>
      <c r="L29">
        <f>CABAL!W31</f>
        <v>0</v>
      </c>
      <c r="M29">
        <f>CABAL!X31</f>
        <v>1</v>
      </c>
      <c r="N29">
        <v>27</v>
      </c>
      <c r="O29" t="str">
        <f>CABAL!F31</f>
        <v>GRAL SANTOS 588</v>
      </c>
      <c r="P29" t="str">
        <f>CABAL!AB31</f>
        <v>info@metrepay.com</v>
      </c>
      <c r="R29" t="s">
        <v>72</v>
      </c>
      <c r="S29" t="s">
        <v>73</v>
      </c>
    </row>
    <row r="30" spans="2:19" x14ac:dyDescent="0.25">
      <c r="B30">
        <f>CABAL!A32</f>
        <v>805</v>
      </c>
      <c r="C30">
        <f>novedadesComerciosCabal!C30</f>
        <v>29</v>
      </c>
      <c r="D30">
        <v>1</v>
      </c>
      <c r="E30">
        <f>CABAL!W32</f>
        <v>0</v>
      </c>
      <c r="F30">
        <f>CABAL!X32</f>
        <v>1</v>
      </c>
      <c r="G30">
        <v>2</v>
      </c>
      <c r="H30" t="str">
        <f>CABAL!F32</f>
        <v>GRAL SANTOS 588</v>
      </c>
      <c r="I30" t="str">
        <f>CABAL!J32</f>
        <v>09747230469</v>
      </c>
      <c r="J30">
        <v>51</v>
      </c>
      <c r="K30">
        <v>1</v>
      </c>
      <c r="L30">
        <f>CABAL!W32</f>
        <v>0</v>
      </c>
      <c r="M30">
        <f>CABAL!X32</f>
        <v>1</v>
      </c>
      <c r="N30">
        <v>28</v>
      </c>
      <c r="O30" t="str">
        <f>CABAL!F32</f>
        <v>GRAL SANTOS 588</v>
      </c>
      <c r="P30" t="str">
        <f>CABAL!AB32</f>
        <v>info@metrepay.com</v>
      </c>
      <c r="R30" t="s">
        <v>72</v>
      </c>
      <c r="S30" t="s">
        <v>73</v>
      </c>
    </row>
    <row r="31" spans="2:19" x14ac:dyDescent="0.25">
      <c r="B31">
        <f>CABAL!A33</f>
        <v>805</v>
      </c>
      <c r="C31">
        <f>novedadesComerciosCabal!C31</f>
        <v>30</v>
      </c>
      <c r="D31">
        <v>1</v>
      </c>
      <c r="E31">
        <f>CABAL!W33</f>
        <v>0</v>
      </c>
      <c r="F31">
        <f>CABAL!X33</f>
        <v>1</v>
      </c>
      <c r="G31">
        <v>3</v>
      </c>
      <c r="H31" t="str">
        <f>CABAL!F33</f>
        <v>GENERAL SANTOS 588</v>
      </c>
      <c r="I31" t="str">
        <f>CABAL!J33</f>
        <v>09747230469</v>
      </c>
      <c r="J31">
        <v>51</v>
      </c>
      <c r="K31">
        <v>1</v>
      </c>
      <c r="L31">
        <f>CABAL!W33</f>
        <v>0</v>
      </c>
      <c r="M31">
        <f>CABAL!X33</f>
        <v>1</v>
      </c>
      <c r="N31">
        <v>29</v>
      </c>
      <c r="O31" t="str">
        <f>CABAL!F33</f>
        <v>GENERAL SANTOS 588</v>
      </c>
      <c r="P31" t="str">
        <f>CABAL!AB33</f>
        <v>info@metrepay.com</v>
      </c>
      <c r="R31" t="s">
        <v>72</v>
      </c>
      <c r="S31" t="s">
        <v>73</v>
      </c>
    </row>
    <row r="32" spans="2:19" x14ac:dyDescent="0.25">
      <c r="B32">
        <f>CABAL!A34</f>
        <v>805</v>
      </c>
      <c r="C32">
        <f>novedadesComerciosCabal!C32</f>
        <v>31</v>
      </c>
      <c r="D32">
        <v>1</v>
      </c>
      <c r="E32">
        <f>CABAL!W34</f>
        <v>0</v>
      </c>
      <c r="F32">
        <f>CABAL!X34</f>
        <v>1</v>
      </c>
      <c r="G32">
        <v>4</v>
      </c>
      <c r="H32" t="str">
        <f>CABAL!F34</f>
        <v>GENERAL SANTOS 588</v>
      </c>
      <c r="I32" t="str">
        <f>CABAL!J34</f>
        <v>09747230469</v>
      </c>
      <c r="J32">
        <v>51</v>
      </c>
      <c r="K32">
        <v>1</v>
      </c>
      <c r="L32">
        <f>CABAL!W34</f>
        <v>0</v>
      </c>
      <c r="M32">
        <f>CABAL!X34</f>
        <v>1</v>
      </c>
      <c r="N32">
        <v>30</v>
      </c>
      <c r="O32" t="str">
        <f>CABAL!F34</f>
        <v>GENERAL SANTOS 588</v>
      </c>
      <c r="P32" t="str">
        <f>CABAL!AB34</f>
        <v>info@metrepay.com</v>
      </c>
      <c r="R32" t="s">
        <v>72</v>
      </c>
      <c r="S32" t="s">
        <v>73</v>
      </c>
    </row>
    <row r="33" spans="2:19" x14ac:dyDescent="0.25">
      <c r="B33">
        <f>CABAL!A35</f>
        <v>805</v>
      </c>
      <c r="C33">
        <f>novedadesComerciosCabal!C33</f>
        <v>32</v>
      </c>
      <c r="D33">
        <v>1</v>
      </c>
      <c r="E33">
        <f>CABAL!W35</f>
        <v>0</v>
      </c>
      <c r="F33">
        <f>CABAL!X35</f>
        <v>1</v>
      </c>
      <c r="G33">
        <v>5</v>
      </c>
      <c r="H33" t="str">
        <f>CABAL!F35</f>
        <v>GENERAL SANTOS 588</v>
      </c>
      <c r="I33" t="str">
        <f>CABAL!J35</f>
        <v>09747230469</v>
      </c>
      <c r="J33">
        <v>51</v>
      </c>
      <c r="K33">
        <v>1</v>
      </c>
      <c r="L33">
        <f>CABAL!W35</f>
        <v>0</v>
      </c>
      <c r="M33">
        <f>CABAL!X35</f>
        <v>1</v>
      </c>
      <c r="N33">
        <v>31</v>
      </c>
      <c r="O33" t="str">
        <f>CABAL!F35</f>
        <v>GENERAL SANTOS 588</v>
      </c>
      <c r="P33" t="str">
        <f>CABAL!AB35</f>
        <v>info@metrepay.com</v>
      </c>
      <c r="R33" t="s">
        <v>72</v>
      </c>
      <c r="S33" t="s">
        <v>73</v>
      </c>
    </row>
    <row r="34" spans="2:19" x14ac:dyDescent="0.25">
      <c r="B34">
        <f>CABAL!A36</f>
        <v>805</v>
      </c>
      <c r="C34">
        <f>novedadesComerciosCabal!C34</f>
        <v>33</v>
      </c>
      <c r="D34">
        <v>1</v>
      </c>
      <c r="E34">
        <f>CABAL!W36</f>
        <v>0</v>
      </c>
      <c r="F34">
        <f>CABAL!X36</f>
        <v>1</v>
      </c>
      <c r="G34">
        <v>6</v>
      </c>
      <c r="H34" t="str">
        <f>CABAL!F36</f>
        <v>AVDA GRAL SANTOS 588</v>
      </c>
      <c r="I34" t="str">
        <f>CABAL!J36</f>
        <v>09747230469</v>
      </c>
      <c r="J34">
        <v>51</v>
      </c>
      <c r="K34">
        <v>1</v>
      </c>
      <c r="L34">
        <f>CABAL!W36</f>
        <v>0</v>
      </c>
      <c r="M34">
        <f>CABAL!X36</f>
        <v>1</v>
      </c>
      <c r="N34">
        <v>32</v>
      </c>
      <c r="O34" t="str">
        <f>CABAL!F36</f>
        <v>AVDA GRAL SANTOS 588</v>
      </c>
      <c r="P34" t="str">
        <f>CABAL!AB36</f>
        <v>info@metrepay.com</v>
      </c>
      <c r="R34" t="s">
        <v>72</v>
      </c>
      <c r="S34" t="s">
        <v>73</v>
      </c>
    </row>
    <row r="35" spans="2:19" x14ac:dyDescent="0.25">
      <c r="B35">
        <f>CABAL!A37</f>
        <v>805</v>
      </c>
      <c r="C35">
        <f>novedadesComerciosCabal!C35</f>
        <v>34</v>
      </c>
      <c r="D35">
        <v>1</v>
      </c>
      <c r="E35">
        <f>CABAL!W37</f>
        <v>0</v>
      </c>
      <c r="F35">
        <f>CABAL!X37</f>
        <v>1</v>
      </c>
      <c r="G35">
        <v>7</v>
      </c>
      <c r="H35" t="str">
        <f>CABAL!F37</f>
        <v>GENERAL SANTOS588</v>
      </c>
      <c r="I35" t="str">
        <f>CABAL!J37</f>
        <v>09747230469</v>
      </c>
      <c r="J35">
        <v>51</v>
      </c>
      <c r="K35">
        <v>1</v>
      </c>
      <c r="L35">
        <f>CABAL!W37</f>
        <v>0</v>
      </c>
      <c r="M35">
        <f>CABAL!X37</f>
        <v>1</v>
      </c>
      <c r="N35">
        <v>33</v>
      </c>
      <c r="O35" t="str">
        <f>CABAL!F37</f>
        <v>GENERAL SANTOS588</v>
      </c>
      <c r="P35" t="str">
        <f>CABAL!AB37</f>
        <v>info@metrepay.com</v>
      </c>
      <c r="R35" t="s">
        <v>72</v>
      </c>
      <c r="S35" t="s">
        <v>73</v>
      </c>
    </row>
    <row r="36" spans="2:19" x14ac:dyDescent="0.25">
      <c r="B36">
        <f>CABAL!A38</f>
        <v>805</v>
      </c>
      <c r="C36">
        <f>novedadesComerciosCabal!C36</f>
        <v>35</v>
      </c>
      <c r="D36">
        <v>1</v>
      </c>
      <c r="E36">
        <f>CABAL!W38</f>
        <v>0</v>
      </c>
      <c r="F36">
        <f>CABAL!X38</f>
        <v>1</v>
      </c>
      <c r="G36">
        <v>8</v>
      </c>
      <c r="H36" t="str">
        <f>CABAL!F38</f>
        <v>GENERAL SANTOS 588</v>
      </c>
      <c r="I36" t="str">
        <f>CABAL!J38</f>
        <v>09747230469</v>
      </c>
      <c r="J36">
        <v>51</v>
      </c>
      <c r="K36">
        <v>1</v>
      </c>
      <c r="L36">
        <f>CABAL!W38</f>
        <v>0</v>
      </c>
      <c r="M36">
        <f>CABAL!X38</f>
        <v>1</v>
      </c>
      <c r="N36">
        <v>34</v>
      </c>
      <c r="O36" t="str">
        <f>CABAL!F38</f>
        <v>GENERAL SANTOS 588</v>
      </c>
      <c r="P36" t="str">
        <f>CABAL!AB38</f>
        <v>info@metrepay.com</v>
      </c>
      <c r="R36" t="s">
        <v>72</v>
      </c>
      <c r="S36" t="s">
        <v>73</v>
      </c>
    </row>
    <row r="37" spans="2:19" x14ac:dyDescent="0.25">
      <c r="B37">
        <f>CABAL!A39</f>
        <v>805</v>
      </c>
      <c r="C37">
        <f>novedadesComerciosCabal!C37</f>
        <v>36</v>
      </c>
      <c r="D37">
        <v>1</v>
      </c>
      <c r="E37">
        <f>CABAL!W39</f>
        <v>0</v>
      </c>
      <c r="F37">
        <f>CABAL!X39</f>
        <v>1</v>
      </c>
      <c r="G37">
        <v>9</v>
      </c>
      <c r="H37" t="str">
        <f>CABAL!F39</f>
        <v>GRAL SANTOS 588</v>
      </c>
      <c r="I37" t="str">
        <f>CABAL!J39</f>
        <v>09747230469</v>
      </c>
      <c r="J37">
        <v>51</v>
      </c>
      <c r="K37">
        <v>1</v>
      </c>
      <c r="L37">
        <f>CABAL!W39</f>
        <v>0</v>
      </c>
      <c r="M37">
        <f>CABAL!X39</f>
        <v>1</v>
      </c>
      <c r="N37">
        <v>35</v>
      </c>
      <c r="O37" t="str">
        <f>CABAL!F39</f>
        <v>GRAL SANTOS 588</v>
      </c>
      <c r="P37" t="str">
        <f>CABAL!AB39</f>
        <v>info@metrepay.com</v>
      </c>
      <c r="R37" t="s">
        <v>72</v>
      </c>
      <c r="S37" t="s">
        <v>73</v>
      </c>
    </row>
    <row r="38" spans="2:19" x14ac:dyDescent="0.25">
      <c r="B38">
        <f>CABAL!A40</f>
        <v>805</v>
      </c>
      <c r="C38">
        <f>novedadesComerciosCabal!C38</f>
        <v>37</v>
      </c>
      <c r="D38">
        <v>1</v>
      </c>
      <c r="E38">
        <f>CABAL!W40</f>
        <v>0</v>
      </c>
      <c r="F38">
        <f>CABAL!X40</f>
        <v>1</v>
      </c>
      <c r="G38">
        <v>10</v>
      </c>
      <c r="H38" t="str">
        <f>CABAL!F40</f>
        <v>GENERAL SANTOS 588</v>
      </c>
      <c r="I38" t="str">
        <f>CABAL!J40</f>
        <v>09747230469</v>
      </c>
      <c r="J38">
        <v>51</v>
      </c>
      <c r="K38">
        <v>1</v>
      </c>
      <c r="L38">
        <f>CABAL!W40</f>
        <v>0</v>
      </c>
      <c r="M38">
        <f>CABAL!X40</f>
        <v>1</v>
      </c>
      <c r="N38">
        <v>36</v>
      </c>
      <c r="O38" t="str">
        <f>CABAL!F40</f>
        <v>GENERAL SANTOS 588</v>
      </c>
      <c r="P38" t="str">
        <f>CABAL!AB40</f>
        <v>info@metrepay.com</v>
      </c>
      <c r="R38" t="s">
        <v>72</v>
      </c>
      <c r="S38" t="s">
        <v>73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3"/>
  <sheetViews>
    <sheetView workbookViewId="0">
      <selection activeCell="A40" sqref="A40"/>
    </sheetView>
  </sheetViews>
  <sheetFormatPr baseColWidth="10" defaultRowHeight="15" x14ac:dyDescent="0.25"/>
  <cols>
    <col min="2" max="2" width="12" customWidth="1"/>
    <col min="3" max="3" width="9.42578125" customWidth="1"/>
    <col min="4" max="4" width="14.28515625" customWidth="1"/>
    <col min="5" max="5" width="27.42578125" customWidth="1"/>
    <col min="6" max="6" width="35.140625" customWidth="1"/>
    <col min="7" max="7" width="10.85546875" customWidth="1"/>
    <col min="8" max="8" width="14.42578125" customWidth="1"/>
    <col min="9" max="9" width="5.42578125" customWidth="1"/>
    <col min="10" max="10" width="8" style="1" customWidth="1"/>
    <col min="11" max="11" width="9.42578125" customWidth="1"/>
    <col min="12" max="12" width="10" customWidth="1"/>
    <col min="13" max="13" width="14.5703125" style="23" customWidth="1"/>
    <col min="14" max="14" width="9" style="1" customWidth="1"/>
    <col min="15" max="16" width="6.140625" customWidth="1"/>
    <col min="17" max="17" width="9.140625" customWidth="1"/>
  </cols>
  <sheetData>
    <row r="1" spans="1:31" ht="15" customHeight="1" thickBot="1" x14ac:dyDescent="0.3">
      <c r="B1" t="s">
        <v>110</v>
      </c>
      <c r="C1" t="s">
        <v>120</v>
      </c>
      <c r="R1" t="s">
        <v>135</v>
      </c>
      <c r="S1">
        <v>1139559</v>
      </c>
      <c r="T1" t="s">
        <v>136</v>
      </c>
      <c r="U1">
        <v>1</v>
      </c>
      <c r="V1" t="s">
        <v>137</v>
      </c>
      <c r="W1">
        <v>1</v>
      </c>
      <c r="X1" t="s">
        <v>138</v>
      </c>
      <c r="Y1">
        <v>1</v>
      </c>
      <c r="Z1" t="s">
        <v>139</v>
      </c>
      <c r="AA1">
        <v>3</v>
      </c>
      <c r="AB1" t="s">
        <v>137</v>
      </c>
      <c r="AC1">
        <v>2</v>
      </c>
      <c r="AD1" t="s">
        <v>138</v>
      </c>
      <c r="AE1">
        <v>24</v>
      </c>
    </row>
    <row r="2" spans="1:31" ht="27.75" customHeight="1" thickBot="1" x14ac:dyDescent="0.45">
      <c r="B2" s="64" t="s">
        <v>19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6"/>
      <c r="R2" t="s">
        <v>132</v>
      </c>
      <c r="S2">
        <v>0</v>
      </c>
      <c r="T2" t="s">
        <v>133</v>
      </c>
      <c r="U2">
        <v>238</v>
      </c>
      <c r="V2" t="s">
        <v>127</v>
      </c>
      <c r="W2">
        <v>26</v>
      </c>
      <c r="X2" t="s">
        <v>134</v>
      </c>
      <c r="Y2">
        <v>1</v>
      </c>
    </row>
    <row r="3" spans="1:31" ht="20.100000000000001" customHeight="1" thickTop="1" thickBot="1" x14ac:dyDescent="0.3">
      <c r="A3" t="s">
        <v>129</v>
      </c>
      <c r="B3" s="2" t="s">
        <v>20</v>
      </c>
      <c r="C3" s="3" t="s">
        <v>2</v>
      </c>
      <c r="D3" s="3" t="s">
        <v>3</v>
      </c>
      <c r="E3" s="3" t="s">
        <v>4</v>
      </c>
      <c r="F3" s="3" t="s">
        <v>21</v>
      </c>
      <c r="G3" s="3" t="s">
        <v>6</v>
      </c>
      <c r="H3" s="3" t="s">
        <v>7</v>
      </c>
      <c r="I3" s="44" t="s">
        <v>8</v>
      </c>
      <c r="J3" s="4" t="s">
        <v>9</v>
      </c>
      <c r="K3" s="5" t="s">
        <v>10</v>
      </c>
      <c r="L3" s="5" t="s">
        <v>11</v>
      </c>
      <c r="M3" s="46" t="s">
        <v>12</v>
      </c>
      <c r="N3" s="4" t="s">
        <v>13</v>
      </c>
      <c r="O3" s="5" t="s">
        <v>14</v>
      </c>
      <c r="P3" s="5" t="s">
        <v>15</v>
      </c>
      <c r="Q3" s="6" t="s">
        <v>16</v>
      </c>
      <c r="R3" s="36" t="s">
        <v>122</v>
      </c>
      <c r="S3" s="36" t="s">
        <v>123</v>
      </c>
      <c r="T3" s="42" t="s">
        <v>124</v>
      </c>
      <c r="U3" s="42" t="s">
        <v>125</v>
      </c>
      <c r="V3" s="42" t="s">
        <v>126</v>
      </c>
      <c r="W3" s="36" t="s">
        <v>118</v>
      </c>
      <c r="X3" s="37" t="s">
        <v>119</v>
      </c>
      <c r="Y3" s="45" t="s">
        <v>121</v>
      </c>
      <c r="Z3" s="45" t="s">
        <v>127</v>
      </c>
      <c r="AA3" s="45" t="s">
        <v>128</v>
      </c>
      <c r="AB3" s="37" t="s">
        <v>131</v>
      </c>
    </row>
    <row r="4" spans="1:31" s="8" customFormat="1" ht="20.100000000000001" customHeight="1" x14ac:dyDescent="0.2">
      <c r="A4" s="8">
        <v>806</v>
      </c>
      <c r="B4" s="7">
        <v>1</v>
      </c>
      <c r="C4" s="49" t="s">
        <v>186</v>
      </c>
      <c r="D4" s="11" t="s">
        <v>187</v>
      </c>
      <c r="E4" s="50" t="s">
        <v>188</v>
      </c>
      <c r="F4" s="50" t="s">
        <v>189</v>
      </c>
      <c r="G4" s="51" t="s">
        <v>18</v>
      </c>
      <c r="H4" s="50" t="s">
        <v>190</v>
      </c>
      <c r="I4" s="52">
        <v>238</v>
      </c>
      <c r="J4" s="13" t="s">
        <v>191</v>
      </c>
      <c r="K4" s="53" t="s">
        <v>192</v>
      </c>
      <c r="L4" s="11" t="s">
        <v>193</v>
      </c>
      <c r="M4" s="52">
        <v>5782675</v>
      </c>
      <c r="N4" s="54">
        <v>5</v>
      </c>
      <c r="O4" s="55">
        <v>2</v>
      </c>
      <c r="P4" s="56" t="s">
        <v>17</v>
      </c>
      <c r="Q4" s="56" t="s">
        <v>17</v>
      </c>
      <c r="R4" s="11" t="s">
        <v>187</v>
      </c>
      <c r="S4" s="52" t="s">
        <v>194</v>
      </c>
      <c r="T4" s="52">
        <v>1561511</v>
      </c>
      <c r="U4" s="11" t="s">
        <v>189</v>
      </c>
      <c r="V4" s="52" t="s">
        <v>191</v>
      </c>
      <c r="W4" s="57">
        <v>0</v>
      </c>
      <c r="X4" s="57">
        <v>1</v>
      </c>
      <c r="Y4" s="11">
        <v>8062</v>
      </c>
      <c r="Z4" s="11">
        <v>33</v>
      </c>
      <c r="AA4" s="11">
        <v>1</v>
      </c>
      <c r="AB4" s="58" t="s">
        <v>195</v>
      </c>
    </row>
    <row r="5" spans="1:31" s="8" customFormat="1" ht="20.100000000000001" customHeight="1" x14ac:dyDescent="0.2">
      <c r="A5" s="8">
        <v>806</v>
      </c>
      <c r="B5" s="7">
        <v>2</v>
      </c>
      <c r="C5" s="49" t="s">
        <v>186</v>
      </c>
      <c r="D5" s="11" t="s">
        <v>187</v>
      </c>
      <c r="E5" s="50" t="s">
        <v>196</v>
      </c>
      <c r="F5" s="50" t="s">
        <v>189</v>
      </c>
      <c r="G5" s="51" t="s">
        <v>18</v>
      </c>
      <c r="H5" s="50" t="s">
        <v>190</v>
      </c>
      <c r="I5" s="52">
        <v>238</v>
      </c>
      <c r="J5" s="13" t="s">
        <v>191</v>
      </c>
      <c r="K5" s="53" t="s">
        <v>192</v>
      </c>
      <c r="L5" s="11" t="s">
        <v>193</v>
      </c>
      <c r="M5" s="52">
        <v>5782675</v>
      </c>
      <c r="N5" s="54">
        <v>5</v>
      </c>
      <c r="O5" s="55">
        <v>2</v>
      </c>
      <c r="P5" s="56" t="s">
        <v>17</v>
      </c>
      <c r="Q5" s="56" t="s">
        <v>17</v>
      </c>
      <c r="R5" s="11" t="s">
        <v>187</v>
      </c>
      <c r="S5" s="52" t="s">
        <v>194</v>
      </c>
      <c r="T5" s="52">
        <v>1561511</v>
      </c>
      <c r="U5" s="11" t="s">
        <v>189</v>
      </c>
      <c r="V5" s="52" t="s">
        <v>191</v>
      </c>
      <c r="W5" s="57">
        <v>0</v>
      </c>
      <c r="X5" s="57">
        <v>1</v>
      </c>
      <c r="Y5" s="11">
        <v>8062</v>
      </c>
      <c r="Z5" s="11">
        <v>33</v>
      </c>
      <c r="AA5" s="11">
        <v>1</v>
      </c>
      <c r="AB5" s="58" t="s">
        <v>195</v>
      </c>
    </row>
    <row r="6" spans="1:31" s="8" customFormat="1" ht="20.100000000000001" customHeight="1" x14ac:dyDescent="0.2">
      <c r="A6" s="8">
        <v>806</v>
      </c>
      <c r="B6" s="7">
        <v>3</v>
      </c>
      <c r="C6" s="49" t="s">
        <v>186</v>
      </c>
      <c r="D6" s="11" t="s">
        <v>187</v>
      </c>
      <c r="E6" s="50" t="s">
        <v>197</v>
      </c>
      <c r="F6" s="50" t="s">
        <v>189</v>
      </c>
      <c r="G6" s="51" t="s">
        <v>18</v>
      </c>
      <c r="H6" s="50" t="s">
        <v>190</v>
      </c>
      <c r="I6" s="52">
        <v>238</v>
      </c>
      <c r="J6" s="13" t="s">
        <v>191</v>
      </c>
      <c r="K6" s="53" t="s">
        <v>192</v>
      </c>
      <c r="L6" s="11" t="s">
        <v>193</v>
      </c>
      <c r="M6" s="52">
        <v>5782675</v>
      </c>
      <c r="N6" s="54">
        <v>5</v>
      </c>
      <c r="O6" s="55">
        <v>2</v>
      </c>
      <c r="P6" s="56" t="s">
        <v>17</v>
      </c>
      <c r="Q6" s="56" t="s">
        <v>17</v>
      </c>
      <c r="R6" s="11" t="s">
        <v>187</v>
      </c>
      <c r="S6" s="52" t="s">
        <v>194</v>
      </c>
      <c r="T6" s="52">
        <v>1561511</v>
      </c>
      <c r="U6" s="11" t="s">
        <v>189</v>
      </c>
      <c r="V6" s="52" t="s">
        <v>191</v>
      </c>
      <c r="W6" s="57">
        <v>0</v>
      </c>
      <c r="X6" s="57">
        <v>1</v>
      </c>
      <c r="Y6" s="11">
        <v>8062</v>
      </c>
      <c r="Z6" s="11">
        <v>33</v>
      </c>
      <c r="AA6" s="11">
        <v>1</v>
      </c>
      <c r="AB6" s="58" t="s">
        <v>195</v>
      </c>
    </row>
    <row r="7" spans="1:31" s="8" customFormat="1" ht="20.100000000000001" customHeight="1" x14ac:dyDescent="0.2">
      <c r="A7" s="8">
        <v>806</v>
      </c>
      <c r="B7" s="7">
        <v>4</v>
      </c>
      <c r="C7" s="49" t="s">
        <v>186</v>
      </c>
      <c r="D7" s="11" t="s">
        <v>187</v>
      </c>
      <c r="E7" s="50" t="s">
        <v>198</v>
      </c>
      <c r="F7" s="50" t="s">
        <v>189</v>
      </c>
      <c r="G7" s="51" t="s">
        <v>18</v>
      </c>
      <c r="H7" s="50" t="s">
        <v>190</v>
      </c>
      <c r="I7" s="52">
        <v>238</v>
      </c>
      <c r="J7" s="13" t="s">
        <v>191</v>
      </c>
      <c r="K7" s="53" t="s">
        <v>192</v>
      </c>
      <c r="L7" s="11" t="s">
        <v>193</v>
      </c>
      <c r="M7" s="52">
        <v>5782675</v>
      </c>
      <c r="N7" s="54">
        <v>5</v>
      </c>
      <c r="O7" s="55">
        <v>2</v>
      </c>
      <c r="P7" s="56" t="s">
        <v>17</v>
      </c>
      <c r="Q7" s="56" t="s">
        <v>17</v>
      </c>
      <c r="R7" s="11" t="s">
        <v>187</v>
      </c>
      <c r="S7" s="52" t="s">
        <v>194</v>
      </c>
      <c r="T7" s="52">
        <v>1561511</v>
      </c>
      <c r="U7" s="11" t="s">
        <v>189</v>
      </c>
      <c r="V7" s="52" t="s">
        <v>191</v>
      </c>
      <c r="W7" s="57">
        <v>0</v>
      </c>
      <c r="X7" s="57">
        <v>1</v>
      </c>
      <c r="Y7" s="11">
        <v>8062</v>
      </c>
      <c r="Z7" s="11">
        <v>33</v>
      </c>
      <c r="AA7" s="11">
        <v>1</v>
      </c>
      <c r="AB7" s="58" t="s">
        <v>195</v>
      </c>
    </row>
    <row r="8" spans="1:31" s="8" customFormat="1" ht="20.100000000000001" customHeight="1" x14ac:dyDescent="0.2">
      <c r="A8" s="8">
        <v>806</v>
      </c>
      <c r="B8" s="7">
        <v>5</v>
      </c>
      <c r="C8" s="49" t="s">
        <v>186</v>
      </c>
      <c r="D8" s="11" t="s">
        <v>187</v>
      </c>
      <c r="E8" s="50" t="s">
        <v>199</v>
      </c>
      <c r="F8" s="50" t="s">
        <v>189</v>
      </c>
      <c r="G8" s="51" t="s">
        <v>18</v>
      </c>
      <c r="H8" s="50" t="s">
        <v>190</v>
      </c>
      <c r="I8" s="52">
        <v>238</v>
      </c>
      <c r="J8" s="13" t="s">
        <v>191</v>
      </c>
      <c r="K8" s="53" t="s">
        <v>192</v>
      </c>
      <c r="L8" s="11" t="s">
        <v>193</v>
      </c>
      <c r="M8" s="52">
        <v>5782675</v>
      </c>
      <c r="N8" s="54">
        <v>5</v>
      </c>
      <c r="O8" s="55">
        <v>2</v>
      </c>
      <c r="P8" s="56" t="s">
        <v>17</v>
      </c>
      <c r="Q8" s="56" t="s">
        <v>17</v>
      </c>
      <c r="R8" s="11" t="s">
        <v>187</v>
      </c>
      <c r="S8" s="52" t="s">
        <v>194</v>
      </c>
      <c r="T8" s="52">
        <v>1561511</v>
      </c>
      <c r="U8" s="11" t="s">
        <v>189</v>
      </c>
      <c r="V8" s="52" t="s">
        <v>191</v>
      </c>
      <c r="W8" s="57">
        <v>0</v>
      </c>
      <c r="X8" s="57">
        <v>1</v>
      </c>
      <c r="Y8" s="11">
        <v>8062</v>
      </c>
      <c r="Z8" s="11">
        <v>33</v>
      </c>
      <c r="AA8" s="11">
        <v>1</v>
      </c>
      <c r="AB8" s="58" t="s">
        <v>195</v>
      </c>
    </row>
    <row r="9" spans="1:31" s="8" customFormat="1" ht="20.100000000000001" customHeight="1" x14ac:dyDescent="0.2">
      <c r="A9" s="8">
        <v>806</v>
      </c>
      <c r="B9" s="7">
        <v>6</v>
      </c>
      <c r="C9" s="49" t="s">
        <v>186</v>
      </c>
      <c r="D9" s="11" t="s">
        <v>187</v>
      </c>
      <c r="E9" s="50" t="s">
        <v>200</v>
      </c>
      <c r="F9" s="50" t="s">
        <v>201</v>
      </c>
      <c r="G9" s="51" t="s">
        <v>18</v>
      </c>
      <c r="H9" s="50" t="s">
        <v>190</v>
      </c>
      <c r="I9" s="52">
        <v>238</v>
      </c>
      <c r="J9" s="13" t="s">
        <v>191</v>
      </c>
      <c r="K9" s="53" t="s">
        <v>192</v>
      </c>
      <c r="L9" s="11" t="s">
        <v>193</v>
      </c>
      <c r="M9" s="52">
        <v>5782675</v>
      </c>
      <c r="N9" s="54">
        <v>5</v>
      </c>
      <c r="O9" s="55">
        <v>2</v>
      </c>
      <c r="P9" s="56" t="s">
        <v>17</v>
      </c>
      <c r="Q9" s="56" t="s">
        <v>17</v>
      </c>
      <c r="R9" s="11" t="s">
        <v>187</v>
      </c>
      <c r="S9" s="52" t="s">
        <v>194</v>
      </c>
      <c r="T9" s="52">
        <v>1561511</v>
      </c>
      <c r="U9" s="11" t="s">
        <v>189</v>
      </c>
      <c r="V9" s="52" t="s">
        <v>191</v>
      </c>
      <c r="W9" s="57">
        <v>0</v>
      </c>
      <c r="X9" s="57">
        <v>1</v>
      </c>
      <c r="Y9" s="11">
        <v>8062</v>
      </c>
      <c r="Z9" s="11">
        <v>33</v>
      </c>
      <c r="AA9" s="11">
        <v>1</v>
      </c>
      <c r="AB9" s="58" t="s">
        <v>195</v>
      </c>
    </row>
    <row r="10" spans="1:31" s="8" customFormat="1" ht="20.100000000000001" customHeight="1" x14ac:dyDescent="0.2">
      <c r="A10" s="8">
        <v>806</v>
      </c>
      <c r="B10" s="7">
        <v>7</v>
      </c>
      <c r="C10" s="49" t="s">
        <v>186</v>
      </c>
      <c r="D10" s="11" t="s">
        <v>187</v>
      </c>
      <c r="E10" s="50" t="s">
        <v>202</v>
      </c>
      <c r="F10" s="50" t="s">
        <v>201</v>
      </c>
      <c r="G10" s="51" t="s">
        <v>18</v>
      </c>
      <c r="H10" s="50" t="s">
        <v>190</v>
      </c>
      <c r="I10" s="52">
        <v>238</v>
      </c>
      <c r="J10" s="13" t="s">
        <v>191</v>
      </c>
      <c r="K10" s="53" t="s">
        <v>192</v>
      </c>
      <c r="L10" s="11" t="s">
        <v>193</v>
      </c>
      <c r="M10" s="52">
        <v>5782675</v>
      </c>
      <c r="N10" s="54">
        <v>5</v>
      </c>
      <c r="O10" s="55">
        <v>2</v>
      </c>
      <c r="P10" s="56" t="s">
        <v>17</v>
      </c>
      <c r="Q10" s="56" t="s">
        <v>17</v>
      </c>
      <c r="R10" s="11" t="s">
        <v>187</v>
      </c>
      <c r="S10" s="52" t="s">
        <v>194</v>
      </c>
      <c r="T10" s="52">
        <v>1561511</v>
      </c>
      <c r="U10" s="11" t="s">
        <v>189</v>
      </c>
      <c r="V10" s="52" t="s">
        <v>191</v>
      </c>
      <c r="W10" s="57">
        <v>0</v>
      </c>
      <c r="X10" s="57">
        <v>1</v>
      </c>
      <c r="Y10" s="11">
        <v>8062</v>
      </c>
      <c r="Z10" s="11">
        <v>33</v>
      </c>
      <c r="AA10" s="11">
        <v>1</v>
      </c>
      <c r="AB10" s="58" t="s">
        <v>195</v>
      </c>
    </row>
    <row r="11" spans="1:31" s="8" customFormat="1" ht="20.100000000000001" customHeight="1" x14ac:dyDescent="0.2">
      <c r="A11" s="8">
        <v>806</v>
      </c>
      <c r="B11" s="7">
        <v>8</v>
      </c>
      <c r="C11" s="49" t="s">
        <v>186</v>
      </c>
      <c r="D11" s="11" t="s">
        <v>187</v>
      </c>
      <c r="E11" s="50" t="s">
        <v>203</v>
      </c>
      <c r="F11" s="50" t="s">
        <v>189</v>
      </c>
      <c r="G11" s="51" t="s">
        <v>18</v>
      </c>
      <c r="H11" s="50" t="s">
        <v>190</v>
      </c>
      <c r="I11" s="52">
        <v>238</v>
      </c>
      <c r="J11" s="13" t="s">
        <v>191</v>
      </c>
      <c r="K11" s="53" t="s">
        <v>192</v>
      </c>
      <c r="L11" s="11" t="s">
        <v>193</v>
      </c>
      <c r="M11" s="52">
        <v>5782675</v>
      </c>
      <c r="N11" s="54">
        <v>5</v>
      </c>
      <c r="O11" s="55">
        <v>2</v>
      </c>
      <c r="P11" s="56" t="s">
        <v>17</v>
      </c>
      <c r="Q11" s="56" t="s">
        <v>17</v>
      </c>
      <c r="R11" s="11" t="s">
        <v>187</v>
      </c>
      <c r="S11" s="52" t="s">
        <v>194</v>
      </c>
      <c r="T11" s="52">
        <v>1561511</v>
      </c>
      <c r="U11" s="11" t="s">
        <v>189</v>
      </c>
      <c r="V11" s="52" t="s">
        <v>191</v>
      </c>
      <c r="W11" s="57">
        <v>0</v>
      </c>
      <c r="X11" s="57">
        <v>1</v>
      </c>
      <c r="Y11" s="11">
        <v>8062</v>
      </c>
      <c r="Z11" s="11">
        <v>33</v>
      </c>
      <c r="AA11" s="11">
        <v>1</v>
      </c>
      <c r="AB11" s="58" t="s">
        <v>195</v>
      </c>
    </row>
    <row r="12" spans="1:31" s="8" customFormat="1" ht="20.100000000000001" customHeight="1" x14ac:dyDescent="0.2">
      <c r="A12" s="8">
        <v>806</v>
      </c>
      <c r="B12" s="7">
        <v>9</v>
      </c>
      <c r="C12" s="49" t="s">
        <v>186</v>
      </c>
      <c r="D12" s="11" t="s">
        <v>187</v>
      </c>
      <c r="E12" s="50" t="s">
        <v>204</v>
      </c>
      <c r="F12" s="50" t="s">
        <v>205</v>
      </c>
      <c r="G12" s="51" t="s">
        <v>18</v>
      </c>
      <c r="H12" s="50" t="s">
        <v>190</v>
      </c>
      <c r="I12" s="52">
        <v>238</v>
      </c>
      <c r="J12" s="13" t="s">
        <v>191</v>
      </c>
      <c r="K12" s="53" t="s">
        <v>192</v>
      </c>
      <c r="L12" s="11" t="s">
        <v>193</v>
      </c>
      <c r="M12" s="52">
        <v>5782675</v>
      </c>
      <c r="N12" s="54">
        <v>5</v>
      </c>
      <c r="O12" s="55">
        <v>2</v>
      </c>
      <c r="P12" s="56" t="s">
        <v>17</v>
      </c>
      <c r="Q12" s="56" t="s">
        <v>17</v>
      </c>
      <c r="R12" s="11" t="s">
        <v>187</v>
      </c>
      <c r="S12" s="52" t="s">
        <v>194</v>
      </c>
      <c r="T12" s="52">
        <v>1561511</v>
      </c>
      <c r="U12" s="11" t="s">
        <v>189</v>
      </c>
      <c r="V12" s="52" t="s">
        <v>191</v>
      </c>
      <c r="W12" s="57">
        <v>0</v>
      </c>
      <c r="X12" s="57">
        <v>1</v>
      </c>
      <c r="Y12" s="11">
        <v>8062</v>
      </c>
      <c r="Z12" s="11">
        <v>33</v>
      </c>
      <c r="AA12" s="11">
        <v>1</v>
      </c>
      <c r="AB12" s="58" t="s">
        <v>195</v>
      </c>
    </row>
    <row r="13" spans="1:31" s="8" customFormat="1" ht="20.100000000000001" customHeight="1" x14ac:dyDescent="0.2">
      <c r="A13" s="8">
        <v>806</v>
      </c>
      <c r="B13" s="7">
        <v>10</v>
      </c>
      <c r="C13" s="49" t="s">
        <v>186</v>
      </c>
      <c r="D13" s="11" t="s">
        <v>187</v>
      </c>
      <c r="E13" s="50" t="s">
        <v>206</v>
      </c>
      <c r="F13" s="50" t="s">
        <v>201</v>
      </c>
      <c r="G13" s="51" t="s">
        <v>18</v>
      </c>
      <c r="H13" s="50" t="s">
        <v>190</v>
      </c>
      <c r="I13" s="52">
        <v>238</v>
      </c>
      <c r="J13" s="13" t="s">
        <v>191</v>
      </c>
      <c r="K13" s="53" t="s">
        <v>192</v>
      </c>
      <c r="L13" s="11" t="s">
        <v>193</v>
      </c>
      <c r="M13" s="52">
        <v>5782675</v>
      </c>
      <c r="N13" s="54">
        <v>5</v>
      </c>
      <c r="O13" s="55">
        <v>2</v>
      </c>
      <c r="P13" s="56" t="s">
        <v>17</v>
      </c>
      <c r="Q13" s="56" t="s">
        <v>17</v>
      </c>
      <c r="R13" s="11" t="s">
        <v>187</v>
      </c>
      <c r="S13" s="52" t="s">
        <v>194</v>
      </c>
      <c r="T13" s="52">
        <v>1561511</v>
      </c>
      <c r="U13" s="11" t="s">
        <v>189</v>
      </c>
      <c r="V13" s="52" t="s">
        <v>191</v>
      </c>
      <c r="W13" s="57">
        <v>0</v>
      </c>
      <c r="X13" s="57">
        <v>1</v>
      </c>
      <c r="Y13" s="11">
        <v>8062</v>
      </c>
      <c r="Z13" s="11">
        <v>33</v>
      </c>
      <c r="AA13" s="11">
        <v>1</v>
      </c>
      <c r="AB13" s="58" t="s">
        <v>195</v>
      </c>
    </row>
    <row r="14" spans="1:31" s="8" customFormat="1" ht="20.100000000000001" customHeight="1" x14ac:dyDescent="0.2">
      <c r="A14" s="8">
        <v>806</v>
      </c>
      <c r="B14" s="7">
        <v>11</v>
      </c>
      <c r="C14" s="49" t="s">
        <v>186</v>
      </c>
      <c r="D14" s="11" t="s">
        <v>187</v>
      </c>
      <c r="E14" s="50" t="s">
        <v>207</v>
      </c>
      <c r="F14" s="50" t="s">
        <v>205</v>
      </c>
      <c r="G14" s="51" t="s">
        <v>18</v>
      </c>
      <c r="H14" s="50" t="s">
        <v>190</v>
      </c>
      <c r="I14" s="52">
        <v>238</v>
      </c>
      <c r="J14" s="13" t="s">
        <v>191</v>
      </c>
      <c r="K14" s="53" t="s">
        <v>192</v>
      </c>
      <c r="L14" s="11" t="s">
        <v>193</v>
      </c>
      <c r="M14" s="52">
        <v>5782675</v>
      </c>
      <c r="N14" s="54">
        <v>5</v>
      </c>
      <c r="O14" s="55">
        <v>2</v>
      </c>
      <c r="P14" s="56" t="s">
        <v>17</v>
      </c>
      <c r="Q14" s="56" t="s">
        <v>17</v>
      </c>
      <c r="R14" s="11" t="s">
        <v>187</v>
      </c>
      <c r="S14" s="52" t="s">
        <v>194</v>
      </c>
      <c r="T14" s="52">
        <v>1561511</v>
      </c>
      <c r="U14" s="11" t="s">
        <v>189</v>
      </c>
      <c r="V14" s="52" t="s">
        <v>191</v>
      </c>
      <c r="W14" s="57">
        <v>0</v>
      </c>
      <c r="X14" s="57">
        <v>1</v>
      </c>
      <c r="Y14" s="11">
        <v>8062</v>
      </c>
      <c r="Z14" s="11">
        <v>33</v>
      </c>
      <c r="AA14" s="11">
        <v>1</v>
      </c>
      <c r="AB14" s="58" t="s">
        <v>195</v>
      </c>
    </row>
    <row r="15" spans="1:31" s="8" customFormat="1" ht="20.100000000000001" customHeight="1" x14ac:dyDescent="0.2">
      <c r="A15" s="8">
        <v>806</v>
      </c>
      <c r="B15" s="7">
        <v>12</v>
      </c>
      <c r="C15" s="49" t="s">
        <v>186</v>
      </c>
      <c r="D15" s="11" t="s">
        <v>187</v>
      </c>
      <c r="E15" s="50" t="s">
        <v>208</v>
      </c>
      <c r="F15" s="50" t="s">
        <v>189</v>
      </c>
      <c r="G15" s="51" t="s">
        <v>18</v>
      </c>
      <c r="H15" s="50" t="s">
        <v>190</v>
      </c>
      <c r="I15" s="52">
        <v>238</v>
      </c>
      <c r="J15" s="13" t="s">
        <v>191</v>
      </c>
      <c r="K15" s="53" t="s">
        <v>192</v>
      </c>
      <c r="L15" s="11" t="s">
        <v>193</v>
      </c>
      <c r="M15" s="52">
        <v>5782675</v>
      </c>
      <c r="N15" s="54">
        <v>5</v>
      </c>
      <c r="O15" s="55">
        <v>2</v>
      </c>
      <c r="P15" s="56" t="s">
        <v>17</v>
      </c>
      <c r="Q15" s="56" t="s">
        <v>17</v>
      </c>
      <c r="R15" s="11" t="s">
        <v>187</v>
      </c>
      <c r="S15" s="52" t="s">
        <v>194</v>
      </c>
      <c r="T15" s="52">
        <v>1561511</v>
      </c>
      <c r="U15" s="11" t="s">
        <v>189</v>
      </c>
      <c r="V15" s="52" t="s">
        <v>191</v>
      </c>
      <c r="W15" s="57">
        <v>0</v>
      </c>
      <c r="X15" s="57">
        <v>1</v>
      </c>
      <c r="Y15" s="11">
        <v>8062</v>
      </c>
      <c r="Z15" s="11">
        <v>33</v>
      </c>
      <c r="AA15" s="11">
        <v>1</v>
      </c>
      <c r="AB15" s="58" t="s">
        <v>195</v>
      </c>
    </row>
    <row r="16" spans="1:31" s="8" customFormat="1" ht="20.100000000000001" customHeight="1" x14ac:dyDescent="0.2">
      <c r="A16" s="8">
        <v>806</v>
      </c>
      <c r="B16" s="7">
        <v>13</v>
      </c>
      <c r="C16" s="49" t="s">
        <v>186</v>
      </c>
      <c r="D16" s="11" t="s">
        <v>187</v>
      </c>
      <c r="E16" s="50" t="s">
        <v>209</v>
      </c>
      <c r="F16" s="50" t="s">
        <v>189</v>
      </c>
      <c r="G16" s="51" t="s">
        <v>18</v>
      </c>
      <c r="H16" s="50" t="s">
        <v>190</v>
      </c>
      <c r="I16" s="52">
        <v>238</v>
      </c>
      <c r="J16" s="13" t="s">
        <v>191</v>
      </c>
      <c r="K16" s="53" t="s">
        <v>192</v>
      </c>
      <c r="L16" s="11" t="s">
        <v>193</v>
      </c>
      <c r="M16" s="52">
        <v>5782675</v>
      </c>
      <c r="N16" s="54">
        <v>5</v>
      </c>
      <c r="O16" s="55">
        <v>2</v>
      </c>
      <c r="P16" s="56" t="s">
        <v>17</v>
      </c>
      <c r="Q16" s="56" t="s">
        <v>17</v>
      </c>
      <c r="R16" s="11" t="s">
        <v>187</v>
      </c>
      <c r="S16" s="52" t="s">
        <v>194</v>
      </c>
      <c r="T16" s="52">
        <v>1561511</v>
      </c>
      <c r="U16" s="11" t="s">
        <v>189</v>
      </c>
      <c r="V16" s="52" t="s">
        <v>191</v>
      </c>
      <c r="W16" s="57">
        <v>0</v>
      </c>
      <c r="X16" s="57">
        <v>1</v>
      </c>
      <c r="Y16" s="11">
        <v>8062</v>
      </c>
      <c r="Z16" s="11">
        <v>33</v>
      </c>
      <c r="AA16" s="11">
        <v>1</v>
      </c>
      <c r="AB16" s="58" t="s">
        <v>195</v>
      </c>
    </row>
    <row r="17" spans="1:28" s="8" customFormat="1" ht="20.100000000000001" customHeight="1" x14ac:dyDescent="0.2">
      <c r="A17" s="8">
        <v>806</v>
      </c>
      <c r="B17" s="7">
        <v>14</v>
      </c>
      <c r="C17" s="49" t="s">
        <v>186</v>
      </c>
      <c r="D17" s="11" t="s">
        <v>187</v>
      </c>
      <c r="E17" s="50" t="s">
        <v>210</v>
      </c>
      <c r="F17" s="50" t="s">
        <v>189</v>
      </c>
      <c r="G17" s="51" t="s">
        <v>18</v>
      </c>
      <c r="H17" s="50" t="s">
        <v>190</v>
      </c>
      <c r="I17" s="52">
        <v>238</v>
      </c>
      <c r="J17" s="13" t="s">
        <v>191</v>
      </c>
      <c r="K17" s="53" t="s">
        <v>192</v>
      </c>
      <c r="L17" s="11" t="s">
        <v>193</v>
      </c>
      <c r="M17" s="52">
        <v>5782675</v>
      </c>
      <c r="N17" s="54">
        <v>5</v>
      </c>
      <c r="O17" s="55">
        <v>2</v>
      </c>
      <c r="P17" s="56" t="s">
        <v>17</v>
      </c>
      <c r="Q17" s="56" t="s">
        <v>17</v>
      </c>
      <c r="R17" s="11" t="s">
        <v>187</v>
      </c>
      <c r="S17" s="52" t="s">
        <v>194</v>
      </c>
      <c r="T17" s="52">
        <v>1561511</v>
      </c>
      <c r="U17" s="11" t="s">
        <v>189</v>
      </c>
      <c r="V17" s="52" t="s">
        <v>191</v>
      </c>
      <c r="W17" s="57">
        <v>0</v>
      </c>
      <c r="X17" s="57">
        <v>1</v>
      </c>
      <c r="Y17" s="11">
        <v>8062</v>
      </c>
      <c r="Z17" s="11">
        <v>33</v>
      </c>
      <c r="AA17" s="11">
        <v>1</v>
      </c>
      <c r="AB17" s="58" t="s">
        <v>195</v>
      </c>
    </row>
    <row r="18" spans="1:28" s="8" customFormat="1" ht="20.100000000000001" customHeight="1" x14ac:dyDescent="0.2">
      <c r="A18" s="8">
        <v>806</v>
      </c>
      <c r="B18" s="7">
        <v>15</v>
      </c>
      <c r="C18" s="49" t="s">
        <v>186</v>
      </c>
      <c r="D18" s="11" t="s">
        <v>187</v>
      </c>
      <c r="E18" s="50" t="s">
        <v>211</v>
      </c>
      <c r="F18" s="50" t="s">
        <v>205</v>
      </c>
      <c r="G18" s="51" t="s">
        <v>18</v>
      </c>
      <c r="H18" s="50" t="s">
        <v>190</v>
      </c>
      <c r="I18" s="52">
        <v>238</v>
      </c>
      <c r="J18" s="13" t="s">
        <v>191</v>
      </c>
      <c r="K18" s="53" t="s">
        <v>192</v>
      </c>
      <c r="L18" s="11" t="s">
        <v>193</v>
      </c>
      <c r="M18" s="52">
        <v>5782675</v>
      </c>
      <c r="N18" s="54">
        <v>5</v>
      </c>
      <c r="O18" s="55">
        <v>2</v>
      </c>
      <c r="P18" s="56" t="s">
        <v>17</v>
      </c>
      <c r="Q18" s="56" t="s">
        <v>17</v>
      </c>
      <c r="R18" s="11" t="s">
        <v>187</v>
      </c>
      <c r="S18" s="52" t="s">
        <v>194</v>
      </c>
      <c r="T18" s="52">
        <v>1561511</v>
      </c>
      <c r="U18" s="11" t="s">
        <v>189</v>
      </c>
      <c r="V18" s="52" t="s">
        <v>191</v>
      </c>
      <c r="W18" s="57">
        <v>0</v>
      </c>
      <c r="X18" s="57">
        <v>1</v>
      </c>
      <c r="Y18" s="11">
        <v>8062</v>
      </c>
      <c r="Z18" s="11">
        <v>33</v>
      </c>
      <c r="AA18" s="11">
        <v>1</v>
      </c>
      <c r="AB18" s="58" t="s">
        <v>195</v>
      </c>
    </row>
    <row r="19" spans="1:28" s="8" customFormat="1" ht="20.100000000000001" customHeight="1" x14ac:dyDescent="0.2">
      <c r="A19" s="8">
        <v>806</v>
      </c>
      <c r="B19" s="7">
        <v>16</v>
      </c>
      <c r="C19" s="49" t="s">
        <v>186</v>
      </c>
      <c r="D19" s="11" t="s">
        <v>187</v>
      </c>
      <c r="E19" s="50" t="s">
        <v>212</v>
      </c>
      <c r="F19" s="50" t="s">
        <v>201</v>
      </c>
      <c r="G19" s="51" t="s">
        <v>18</v>
      </c>
      <c r="H19" s="50" t="s">
        <v>190</v>
      </c>
      <c r="I19" s="52">
        <v>238</v>
      </c>
      <c r="J19" s="13" t="s">
        <v>191</v>
      </c>
      <c r="K19" s="53" t="s">
        <v>192</v>
      </c>
      <c r="L19" s="11" t="s">
        <v>193</v>
      </c>
      <c r="M19" s="52">
        <v>5782675</v>
      </c>
      <c r="N19" s="54">
        <v>5</v>
      </c>
      <c r="O19" s="55">
        <v>2</v>
      </c>
      <c r="P19" s="56" t="s">
        <v>17</v>
      </c>
      <c r="Q19" s="56" t="s">
        <v>17</v>
      </c>
      <c r="R19" s="11" t="s">
        <v>187</v>
      </c>
      <c r="S19" s="52" t="s">
        <v>194</v>
      </c>
      <c r="T19" s="52">
        <v>1561511</v>
      </c>
      <c r="U19" s="11" t="s">
        <v>189</v>
      </c>
      <c r="V19" s="52" t="s">
        <v>191</v>
      </c>
      <c r="W19" s="57">
        <v>0</v>
      </c>
      <c r="X19" s="57">
        <v>1</v>
      </c>
      <c r="Y19" s="11">
        <v>8062</v>
      </c>
      <c r="Z19" s="11">
        <v>33</v>
      </c>
      <c r="AA19" s="11">
        <v>1</v>
      </c>
      <c r="AB19" s="58" t="s">
        <v>195</v>
      </c>
    </row>
    <row r="20" spans="1:28" s="8" customFormat="1" ht="20.100000000000001" customHeight="1" x14ac:dyDescent="0.2">
      <c r="A20" s="8">
        <v>806</v>
      </c>
      <c r="B20" s="7">
        <v>17</v>
      </c>
      <c r="C20" s="49" t="s">
        <v>186</v>
      </c>
      <c r="D20" s="11" t="s">
        <v>187</v>
      </c>
      <c r="E20" s="50" t="s">
        <v>213</v>
      </c>
      <c r="F20" s="50" t="s">
        <v>201</v>
      </c>
      <c r="G20" s="51" t="s">
        <v>18</v>
      </c>
      <c r="H20" s="50" t="s">
        <v>190</v>
      </c>
      <c r="I20" s="52">
        <v>238</v>
      </c>
      <c r="J20" s="13" t="s">
        <v>191</v>
      </c>
      <c r="K20" s="53" t="s">
        <v>192</v>
      </c>
      <c r="L20" s="11" t="s">
        <v>193</v>
      </c>
      <c r="M20" s="52">
        <v>5782675</v>
      </c>
      <c r="N20" s="54">
        <v>5</v>
      </c>
      <c r="O20" s="55">
        <v>2</v>
      </c>
      <c r="P20" s="56" t="s">
        <v>17</v>
      </c>
      <c r="Q20" s="56" t="s">
        <v>17</v>
      </c>
      <c r="R20" s="11" t="s">
        <v>187</v>
      </c>
      <c r="S20" s="52" t="s">
        <v>194</v>
      </c>
      <c r="T20" s="52">
        <v>1561511</v>
      </c>
      <c r="U20" s="11" t="s">
        <v>189</v>
      </c>
      <c r="V20" s="52" t="s">
        <v>191</v>
      </c>
      <c r="W20" s="57">
        <v>0</v>
      </c>
      <c r="X20" s="57">
        <v>1</v>
      </c>
      <c r="Y20" s="11">
        <v>8062</v>
      </c>
      <c r="Z20" s="11">
        <v>33</v>
      </c>
      <c r="AA20" s="11">
        <v>1</v>
      </c>
      <c r="AB20" s="58" t="s">
        <v>195</v>
      </c>
    </row>
    <row r="21" spans="1:28" s="8" customFormat="1" ht="20.100000000000001" customHeight="1" x14ac:dyDescent="0.2">
      <c r="A21" s="8">
        <v>806</v>
      </c>
      <c r="B21" s="7">
        <v>18</v>
      </c>
      <c r="C21" s="49" t="s">
        <v>186</v>
      </c>
      <c r="D21" s="11" t="s">
        <v>187</v>
      </c>
      <c r="E21" s="50" t="s">
        <v>214</v>
      </c>
      <c r="F21" s="50" t="s">
        <v>201</v>
      </c>
      <c r="G21" s="51" t="s">
        <v>18</v>
      </c>
      <c r="H21" s="50" t="s">
        <v>190</v>
      </c>
      <c r="I21" s="52">
        <v>238</v>
      </c>
      <c r="J21" s="13" t="s">
        <v>191</v>
      </c>
      <c r="K21" s="53" t="s">
        <v>192</v>
      </c>
      <c r="L21" s="11" t="s">
        <v>193</v>
      </c>
      <c r="M21" s="52">
        <v>5782675</v>
      </c>
      <c r="N21" s="54">
        <v>5</v>
      </c>
      <c r="O21" s="55">
        <v>2</v>
      </c>
      <c r="P21" s="56" t="s">
        <v>17</v>
      </c>
      <c r="Q21" s="56" t="s">
        <v>17</v>
      </c>
      <c r="R21" s="11" t="s">
        <v>187</v>
      </c>
      <c r="S21" s="52" t="s">
        <v>194</v>
      </c>
      <c r="T21" s="52">
        <v>1561511</v>
      </c>
      <c r="U21" s="11" t="s">
        <v>189</v>
      </c>
      <c r="V21" s="52" t="s">
        <v>191</v>
      </c>
      <c r="W21" s="57">
        <v>0</v>
      </c>
      <c r="X21" s="57">
        <v>1</v>
      </c>
      <c r="Y21" s="11">
        <v>8062</v>
      </c>
      <c r="Z21" s="11">
        <v>33</v>
      </c>
      <c r="AA21" s="11">
        <v>1</v>
      </c>
      <c r="AB21" s="58" t="s">
        <v>195</v>
      </c>
    </row>
    <row r="22" spans="1:28" s="8" customFormat="1" ht="20.100000000000001" customHeight="1" x14ac:dyDescent="0.2">
      <c r="A22" s="8">
        <v>806</v>
      </c>
      <c r="B22" s="7">
        <v>19</v>
      </c>
      <c r="C22" s="49" t="s">
        <v>186</v>
      </c>
      <c r="D22" s="11" t="s">
        <v>187</v>
      </c>
      <c r="E22" s="50" t="s">
        <v>215</v>
      </c>
      <c r="F22" s="50" t="s">
        <v>201</v>
      </c>
      <c r="G22" s="51" t="s">
        <v>18</v>
      </c>
      <c r="H22" s="50" t="s">
        <v>190</v>
      </c>
      <c r="I22" s="52">
        <v>238</v>
      </c>
      <c r="J22" s="13" t="s">
        <v>191</v>
      </c>
      <c r="K22" s="53" t="s">
        <v>192</v>
      </c>
      <c r="L22" s="11" t="s">
        <v>193</v>
      </c>
      <c r="M22" s="52">
        <v>5782675</v>
      </c>
      <c r="N22" s="54">
        <v>5</v>
      </c>
      <c r="O22" s="55">
        <v>2</v>
      </c>
      <c r="P22" s="56" t="s">
        <v>17</v>
      </c>
      <c r="Q22" s="56" t="s">
        <v>17</v>
      </c>
      <c r="R22" s="11" t="s">
        <v>187</v>
      </c>
      <c r="S22" s="52" t="s">
        <v>194</v>
      </c>
      <c r="T22" s="52">
        <v>1561511</v>
      </c>
      <c r="U22" s="11" t="s">
        <v>189</v>
      </c>
      <c r="V22" s="52" t="s">
        <v>191</v>
      </c>
      <c r="W22" s="57">
        <v>0</v>
      </c>
      <c r="X22" s="57">
        <v>1</v>
      </c>
      <c r="Y22" s="11">
        <v>8062</v>
      </c>
      <c r="Z22" s="11">
        <v>33</v>
      </c>
      <c r="AA22" s="11">
        <v>1</v>
      </c>
      <c r="AB22" s="58" t="s">
        <v>195</v>
      </c>
    </row>
    <row r="23" spans="1:28" s="8" customFormat="1" ht="20.100000000000001" customHeight="1" x14ac:dyDescent="0.2">
      <c r="A23" s="8">
        <v>806</v>
      </c>
      <c r="B23" s="7">
        <v>20</v>
      </c>
      <c r="C23" s="49" t="s">
        <v>186</v>
      </c>
      <c r="D23" s="11" t="s">
        <v>187</v>
      </c>
      <c r="E23" s="50" t="s">
        <v>216</v>
      </c>
      <c r="F23" s="50" t="s">
        <v>201</v>
      </c>
      <c r="G23" s="51" t="s">
        <v>18</v>
      </c>
      <c r="H23" s="50" t="s">
        <v>190</v>
      </c>
      <c r="I23" s="52">
        <v>238</v>
      </c>
      <c r="J23" s="13" t="s">
        <v>191</v>
      </c>
      <c r="K23" s="53" t="s">
        <v>192</v>
      </c>
      <c r="L23" s="11" t="s">
        <v>193</v>
      </c>
      <c r="M23" s="52">
        <v>5782675</v>
      </c>
      <c r="N23" s="54">
        <v>5</v>
      </c>
      <c r="O23" s="55">
        <v>2</v>
      </c>
      <c r="P23" s="56" t="s">
        <v>17</v>
      </c>
      <c r="Q23" s="56" t="s">
        <v>17</v>
      </c>
      <c r="R23" s="11" t="s">
        <v>187</v>
      </c>
      <c r="S23" s="52" t="s">
        <v>194</v>
      </c>
      <c r="T23" s="52">
        <v>1561511</v>
      </c>
      <c r="U23" s="11" t="s">
        <v>189</v>
      </c>
      <c r="V23" s="52" t="s">
        <v>191</v>
      </c>
      <c r="W23" s="57">
        <v>0</v>
      </c>
      <c r="X23" s="57">
        <v>1</v>
      </c>
      <c r="Y23" s="11">
        <v>8062</v>
      </c>
      <c r="Z23" s="11">
        <v>33</v>
      </c>
      <c r="AA23" s="11">
        <v>1</v>
      </c>
      <c r="AB23" s="58" t="s">
        <v>195</v>
      </c>
    </row>
    <row r="24" spans="1:28" s="8" customFormat="1" ht="20.100000000000001" customHeight="1" x14ac:dyDescent="0.2">
      <c r="A24" s="8">
        <v>806</v>
      </c>
      <c r="B24" s="7">
        <v>21</v>
      </c>
      <c r="C24" s="49" t="s">
        <v>186</v>
      </c>
      <c r="D24" s="11" t="s">
        <v>187</v>
      </c>
      <c r="E24" s="50" t="s">
        <v>217</v>
      </c>
      <c r="F24" s="50" t="s">
        <v>201</v>
      </c>
      <c r="G24" s="51" t="s">
        <v>18</v>
      </c>
      <c r="H24" s="50" t="s">
        <v>190</v>
      </c>
      <c r="I24" s="52">
        <v>238</v>
      </c>
      <c r="J24" s="13" t="s">
        <v>191</v>
      </c>
      <c r="K24" s="53" t="s">
        <v>192</v>
      </c>
      <c r="L24" s="11" t="s">
        <v>193</v>
      </c>
      <c r="M24" s="52">
        <v>5782675</v>
      </c>
      <c r="N24" s="54">
        <v>5</v>
      </c>
      <c r="O24" s="55">
        <v>2</v>
      </c>
      <c r="P24" s="56" t="s">
        <v>17</v>
      </c>
      <c r="Q24" s="56" t="s">
        <v>17</v>
      </c>
      <c r="R24" s="11" t="s">
        <v>187</v>
      </c>
      <c r="S24" s="52" t="s">
        <v>194</v>
      </c>
      <c r="T24" s="52">
        <v>1561511</v>
      </c>
      <c r="U24" s="11" t="s">
        <v>189</v>
      </c>
      <c r="V24" s="52" t="s">
        <v>191</v>
      </c>
      <c r="W24" s="57">
        <v>0</v>
      </c>
      <c r="X24" s="57">
        <v>1</v>
      </c>
      <c r="Y24" s="11">
        <v>8062</v>
      </c>
      <c r="Z24" s="11">
        <v>33</v>
      </c>
      <c r="AA24" s="11">
        <v>1</v>
      </c>
      <c r="AB24" s="58" t="s">
        <v>195</v>
      </c>
    </row>
    <row r="25" spans="1:28" s="8" customFormat="1" ht="20.100000000000001" customHeight="1" x14ac:dyDescent="0.2">
      <c r="A25" s="8">
        <v>806</v>
      </c>
      <c r="B25" s="7">
        <v>22</v>
      </c>
      <c r="C25" s="49" t="s">
        <v>186</v>
      </c>
      <c r="D25" s="11" t="s">
        <v>187</v>
      </c>
      <c r="E25" s="50" t="s">
        <v>218</v>
      </c>
      <c r="F25" s="50" t="s">
        <v>201</v>
      </c>
      <c r="G25" s="51" t="s">
        <v>18</v>
      </c>
      <c r="H25" s="50" t="s">
        <v>190</v>
      </c>
      <c r="I25" s="52">
        <v>238</v>
      </c>
      <c r="J25" s="13" t="s">
        <v>191</v>
      </c>
      <c r="K25" s="53" t="s">
        <v>192</v>
      </c>
      <c r="L25" s="11" t="s">
        <v>193</v>
      </c>
      <c r="M25" s="52">
        <v>5782675</v>
      </c>
      <c r="N25" s="54">
        <v>5</v>
      </c>
      <c r="O25" s="55">
        <v>2</v>
      </c>
      <c r="P25" s="56" t="s">
        <v>17</v>
      </c>
      <c r="Q25" s="56" t="s">
        <v>17</v>
      </c>
      <c r="R25" s="11" t="s">
        <v>187</v>
      </c>
      <c r="S25" s="52" t="s">
        <v>194</v>
      </c>
      <c r="T25" s="52">
        <v>1561511</v>
      </c>
      <c r="U25" s="11" t="s">
        <v>189</v>
      </c>
      <c r="V25" s="52" t="s">
        <v>191</v>
      </c>
      <c r="W25" s="57">
        <v>0</v>
      </c>
      <c r="X25" s="57">
        <v>1</v>
      </c>
      <c r="Y25" s="11">
        <v>8062</v>
      </c>
      <c r="Z25" s="11">
        <v>33</v>
      </c>
      <c r="AA25" s="11">
        <v>1</v>
      </c>
      <c r="AB25" s="58" t="s">
        <v>195</v>
      </c>
    </row>
    <row r="26" spans="1:28" s="8" customFormat="1" ht="20.100000000000001" customHeight="1" x14ac:dyDescent="0.2">
      <c r="A26" s="8">
        <v>806</v>
      </c>
      <c r="B26" s="7">
        <v>23</v>
      </c>
      <c r="C26" s="49" t="s">
        <v>186</v>
      </c>
      <c r="D26" s="11" t="s">
        <v>187</v>
      </c>
      <c r="E26" s="50" t="s">
        <v>219</v>
      </c>
      <c r="F26" s="50" t="s">
        <v>201</v>
      </c>
      <c r="G26" s="51" t="s">
        <v>18</v>
      </c>
      <c r="H26" s="50" t="s">
        <v>190</v>
      </c>
      <c r="I26" s="52">
        <v>238</v>
      </c>
      <c r="J26" s="13" t="s">
        <v>191</v>
      </c>
      <c r="K26" s="53" t="s">
        <v>192</v>
      </c>
      <c r="L26" s="11" t="s">
        <v>193</v>
      </c>
      <c r="M26" s="52">
        <v>5782675</v>
      </c>
      <c r="N26" s="54">
        <v>5</v>
      </c>
      <c r="O26" s="55">
        <v>2</v>
      </c>
      <c r="P26" s="56" t="s">
        <v>17</v>
      </c>
      <c r="Q26" s="56" t="s">
        <v>17</v>
      </c>
      <c r="R26" s="11" t="s">
        <v>187</v>
      </c>
      <c r="S26" s="52" t="s">
        <v>194</v>
      </c>
      <c r="T26" s="52">
        <v>1561511</v>
      </c>
      <c r="U26" s="11" t="s">
        <v>189</v>
      </c>
      <c r="V26" s="52" t="s">
        <v>191</v>
      </c>
      <c r="W26" s="57">
        <v>0</v>
      </c>
      <c r="X26" s="57">
        <v>1</v>
      </c>
      <c r="Y26" s="11">
        <v>8062</v>
      </c>
      <c r="Z26" s="11">
        <v>33</v>
      </c>
      <c r="AA26" s="11">
        <v>1</v>
      </c>
      <c r="AB26" s="58" t="s">
        <v>195</v>
      </c>
    </row>
    <row r="27" spans="1:28" s="8" customFormat="1" ht="20.100000000000001" customHeight="1" x14ac:dyDescent="0.2">
      <c r="A27" s="8">
        <v>806</v>
      </c>
      <c r="B27" s="7">
        <v>24</v>
      </c>
      <c r="C27" s="49" t="s">
        <v>186</v>
      </c>
      <c r="D27" s="11" t="s">
        <v>187</v>
      </c>
      <c r="E27" s="50" t="s">
        <v>220</v>
      </c>
      <c r="F27" s="50" t="s">
        <v>201</v>
      </c>
      <c r="G27" s="51" t="s">
        <v>18</v>
      </c>
      <c r="H27" s="50" t="s">
        <v>190</v>
      </c>
      <c r="I27" s="52">
        <v>238</v>
      </c>
      <c r="J27" s="13" t="s">
        <v>191</v>
      </c>
      <c r="K27" s="53" t="s">
        <v>192</v>
      </c>
      <c r="L27" s="11" t="s">
        <v>193</v>
      </c>
      <c r="M27" s="52">
        <v>5782675</v>
      </c>
      <c r="N27" s="54">
        <v>5</v>
      </c>
      <c r="O27" s="55">
        <v>2</v>
      </c>
      <c r="P27" s="56" t="s">
        <v>17</v>
      </c>
      <c r="Q27" s="56" t="s">
        <v>17</v>
      </c>
      <c r="R27" s="11" t="s">
        <v>187</v>
      </c>
      <c r="S27" s="52" t="s">
        <v>194</v>
      </c>
      <c r="T27" s="52">
        <v>1561511</v>
      </c>
      <c r="U27" s="11" t="s">
        <v>189</v>
      </c>
      <c r="V27" s="52" t="s">
        <v>191</v>
      </c>
      <c r="W27" s="57">
        <v>0</v>
      </c>
      <c r="X27" s="57">
        <v>1</v>
      </c>
      <c r="Y27" s="11">
        <v>8062</v>
      </c>
      <c r="Z27" s="11">
        <v>33</v>
      </c>
      <c r="AA27" s="11">
        <v>1</v>
      </c>
      <c r="AB27" s="58" t="s">
        <v>195</v>
      </c>
    </row>
    <row r="28" spans="1:28" s="8" customFormat="1" ht="20.100000000000001" customHeight="1" x14ac:dyDescent="0.2">
      <c r="A28" s="8">
        <v>806</v>
      </c>
      <c r="B28" s="7">
        <v>25</v>
      </c>
      <c r="C28" s="49" t="s">
        <v>186</v>
      </c>
      <c r="D28" s="11" t="s">
        <v>187</v>
      </c>
      <c r="E28" s="50" t="s">
        <v>221</v>
      </c>
      <c r="F28" s="50" t="s">
        <v>222</v>
      </c>
      <c r="G28" s="51" t="s">
        <v>18</v>
      </c>
      <c r="H28" s="50" t="s">
        <v>190</v>
      </c>
      <c r="I28" s="52">
        <v>238</v>
      </c>
      <c r="J28" s="13" t="s">
        <v>191</v>
      </c>
      <c r="K28" s="53" t="s">
        <v>192</v>
      </c>
      <c r="L28" s="11" t="s">
        <v>193</v>
      </c>
      <c r="M28" s="52">
        <v>5782675</v>
      </c>
      <c r="N28" s="54">
        <v>5</v>
      </c>
      <c r="O28" s="55">
        <v>2</v>
      </c>
      <c r="P28" s="56" t="s">
        <v>17</v>
      </c>
      <c r="Q28" s="56" t="s">
        <v>17</v>
      </c>
      <c r="R28" s="11" t="s">
        <v>187</v>
      </c>
      <c r="S28" s="52" t="s">
        <v>194</v>
      </c>
      <c r="T28" s="52">
        <v>1561511</v>
      </c>
      <c r="U28" s="11" t="s">
        <v>189</v>
      </c>
      <c r="V28" s="52" t="s">
        <v>191</v>
      </c>
      <c r="W28" s="57">
        <v>0</v>
      </c>
      <c r="X28" s="57">
        <v>1</v>
      </c>
      <c r="Y28" s="11">
        <v>8062</v>
      </c>
      <c r="Z28" s="11">
        <v>33</v>
      </c>
      <c r="AA28" s="11">
        <v>1</v>
      </c>
      <c r="AB28" s="58" t="s">
        <v>195</v>
      </c>
    </row>
    <row r="29" spans="1:28" s="8" customFormat="1" ht="20.100000000000001" customHeight="1" x14ac:dyDescent="0.2">
      <c r="A29" s="8">
        <v>806</v>
      </c>
      <c r="B29" s="7">
        <v>26</v>
      </c>
      <c r="C29" s="49" t="s">
        <v>186</v>
      </c>
      <c r="D29" s="11" t="s">
        <v>187</v>
      </c>
      <c r="E29" s="50" t="s">
        <v>223</v>
      </c>
      <c r="F29" s="50" t="s">
        <v>224</v>
      </c>
      <c r="G29" s="51" t="s">
        <v>18</v>
      </c>
      <c r="H29" s="50" t="s">
        <v>190</v>
      </c>
      <c r="I29" s="52">
        <v>238</v>
      </c>
      <c r="J29" s="13" t="s">
        <v>191</v>
      </c>
      <c r="K29" s="53" t="s">
        <v>192</v>
      </c>
      <c r="L29" s="11" t="s">
        <v>193</v>
      </c>
      <c r="M29" s="52">
        <v>5782675</v>
      </c>
      <c r="N29" s="54">
        <v>5</v>
      </c>
      <c r="O29" s="55">
        <v>2</v>
      </c>
      <c r="P29" s="56" t="s">
        <v>17</v>
      </c>
      <c r="Q29" s="56" t="s">
        <v>17</v>
      </c>
      <c r="R29" s="11" t="s">
        <v>187</v>
      </c>
      <c r="S29" s="52" t="s">
        <v>194</v>
      </c>
      <c r="T29" s="52">
        <v>1561511</v>
      </c>
      <c r="U29" s="11" t="s">
        <v>189</v>
      </c>
      <c r="V29" s="52" t="s">
        <v>191</v>
      </c>
      <c r="W29" s="57">
        <v>0</v>
      </c>
      <c r="X29" s="57">
        <v>1</v>
      </c>
      <c r="Y29" s="11">
        <v>8062</v>
      </c>
      <c r="Z29" s="11">
        <v>33</v>
      </c>
      <c r="AA29" s="11">
        <v>1</v>
      </c>
      <c r="AB29" s="58" t="s">
        <v>195</v>
      </c>
    </row>
    <row r="30" spans="1:28" s="8" customFormat="1" ht="20.100000000000001" customHeight="1" x14ac:dyDescent="0.2">
      <c r="A30" s="8">
        <v>806</v>
      </c>
      <c r="B30" s="7">
        <v>27</v>
      </c>
      <c r="C30" s="49" t="s">
        <v>186</v>
      </c>
      <c r="D30" s="11" t="s">
        <v>187</v>
      </c>
      <c r="E30" s="50" t="s">
        <v>225</v>
      </c>
      <c r="F30" s="50" t="s">
        <v>205</v>
      </c>
      <c r="G30" s="51" t="s">
        <v>18</v>
      </c>
      <c r="H30" s="50" t="s">
        <v>190</v>
      </c>
      <c r="I30" s="52">
        <v>238</v>
      </c>
      <c r="J30" s="13" t="s">
        <v>191</v>
      </c>
      <c r="K30" s="53" t="s">
        <v>192</v>
      </c>
      <c r="L30" s="11" t="s">
        <v>193</v>
      </c>
      <c r="M30" s="52">
        <v>5782675</v>
      </c>
      <c r="N30" s="54">
        <v>5</v>
      </c>
      <c r="O30" s="55">
        <v>2</v>
      </c>
      <c r="P30" s="56" t="s">
        <v>17</v>
      </c>
      <c r="Q30" s="56" t="s">
        <v>17</v>
      </c>
      <c r="R30" s="11" t="s">
        <v>187</v>
      </c>
      <c r="S30" s="52" t="s">
        <v>194</v>
      </c>
      <c r="T30" s="52">
        <v>1561511</v>
      </c>
      <c r="U30" s="11" t="s">
        <v>189</v>
      </c>
      <c r="V30" s="52" t="s">
        <v>191</v>
      </c>
      <c r="W30" s="57">
        <v>0</v>
      </c>
      <c r="X30" s="57">
        <v>1</v>
      </c>
      <c r="Y30" s="11">
        <v>8062</v>
      </c>
      <c r="Z30" s="11">
        <v>33</v>
      </c>
      <c r="AA30" s="11">
        <v>1</v>
      </c>
      <c r="AB30" s="58" t="s">
        <v>195</v>
      </c>
    </row>
    <row r="31" spans="1:28" s="8" customFormat="1" ht="20.100000000000001" customHeight="1" x14ac:dyDescent="0.2">
      <c r="A31" s="8">
        <v>806</v>
      </c>
      <c r="B31" s="7">
        <v>28</v>
      </c>
      <c r="C31" s="49" t="s">
        <v>186</v>
      </c>
      <c r="D31" s="11" t="s">
        <v>187</v>
      </c>
      <c r="E31" s="50" t="s">
        <v>226</v>
      </c>
      <c r="F31" s="50" t="s">
        <v>201</v>
      </c>
      <c r="G31" s="51" t="s">
        <v>18</v>
      </c>
      <c r="H31" s="50" t="s">
        <v>190</v>
      </c>
      <c r="I31" s="52">
        <v>238</v>
      </c>
      <c r="J31" s="13" t="s">
        <v>191</v>
      </c>
      <c r="K31" s="53" t="s">
        <v>192</v>
      </c>
      <c r="L31" s="11" t="s">
        <v>193</v>
      </c>
      <c r="M31" s="52">
        <v>5782675</v>
      </c>
      <c r="N31" s="54">
        <v>5</v>
      </c>
      <c r="O31" s="55">
        <v>2</v>
      </c>
      <c r="P31" s="56" t="s">
        <v>17</v>
      </c>
      <c r="Q31" s="56" t="s">
        <v>17</v>
      </c>
      <c r="R31" s="11" t="s">
        <v>187</v>
      </c>
      <c r="S31" s="52" t="s">
        <v>194</v>
      </c>
      <c r="T31" s="52">
        <v>1561511</v>
      </c>
      <c r="U31" s="11" t="s">
        <v>189</v>
      </c>
      <c r="V31" s="52" t="s">
        <v>191</v>
      </c>
      <c r="W31" s="57">
        <v>0</v>
      </c>
      <c r="X31" s="57">
        <v>1</v>
      </c>
      <c r="Y31" s="11">
        <v>8062</v>
      </c>
      <c r="Z31" s="11">
        <v>33</v>
      </c>
      <c r="AA31" s="11">
        <v>1</v>
      </c>
      <c r="AB31" s="58" t="s">
        <v>195</v>
      </c>
    </row>
    <row r="32" spans="1:28" s="8" customFormat="1" ht="20.100000000000001" customHeight="1" x14ac:dyDescent="0.2">
      <c r="A32" s="8">
        <v>806</v>
      </c>
      <c r="B32" s="7">
        <v>29</v>
      </c>
      <c r="C32" s="49" t="s">
        <v>186</v>
      </c>
      <c r="D32" s="11" t="s">
        <v>187</v>
      </c>
      <c r="E32" s="50" t="s">
        <v>227</v>
      </c>
      <c r="F32" s="50" t="s">
        <v>201</v>
      </c>
      <c r="G32" s="51" t="s">
        <v>18</v>
      </c>
      <c r="H32" s="50" t="s">
        <v>190</v>
      </c>
      <c r="I32" s="52">
        <v>238</v>
      </c>
      <c r="J32" s="13" t="s">
        <v>191</v>
      </c>
      <c r="K32" s="53" t="s">
        <v>192</v>
      </c>
      <c r="L32" s="11" t="s">
        <v>193</v>
      </c>
      <c r="M32" s="52">
        <v>5782675</v>
      </c>
      <c r="N32" s="54">
        <v>5</v>
      </c>
      <c r="O32" s="55">
        <v>2</v>
      </c>
      <c r="P32" s="56" t="s">
        <v>17</v>
      </c>
      <c r="Q32" s="56" t="s">
        <v>17</v>
      </c>
      <c r="R32" s="11" t="s">
        <v>187</v>
      </c>
      <c r="S32" s="52" t="s">
        <v>194</v>
      </c>
      <c r="T32" s="52">
        <v>1561511</v>
      </c>
      <c r="U32" s="11" t="s">
        <v>189</v>
      </c>
      <c r="V32" s="52" t="s">
        <v>191</v>
      </c>
      <c r="W32" s="57">
        <v>0</v>
      </c>
      <c r="X32" s="57">
        <v>1</v>
      </c>
      <c r="Y32" s="11">
        <v>8062</v>
      </c>
      <c r="Z32" s="11">
        <v>33</v>
      </c>
      <c r="AA32" s="11">
        <v>1</v>
      </c>
      <c r="AB32" s="58" t="s">
        <v>195</v>
      </c>
    </row>
    <row r="33" spans="1:28" s="8" customFormat="1" ht="20.100000000000001" customHeight="1" x14ac:dyDescent="0.2">
      <c r="A33" s="8">
        <v>806</v>
      </c>
      <c r="B33" s="7">
        <v>30</v>
      </c>
      <c r="C33" s="49" t="s">
        <v>186</v>
      </c>
      <c r="D33" s="11" t="s">
        <v>187</v>
      </c>
      <c r="E33" s="50" t="s">
        <v>228</v>
      </c>
      <c r="F33" s="50" t="s">
        <v>189</v>
      </c>
      <c r="G33" s="51" t="s">
        <v>18</v>
      </c>
      <c r="H33" s="50" t="s">
        <v>190</v>
      </c>
      <c r="I33" s="52">
        <v>238</v>
      </c>
      <c r="J33" s="13" t="s">
        <v>191</v>
      </c>
      <c r="K33" s="53" t="s">
        <v>192</v>
      </c>
      <c r="L33" s="11" t="s">
        <v>193</v>
      </c>
      <c r="M33" s="52">
        <v>5782675</v>
      </c>
      <c r="N33" s="54">
        <v>5</v>
      </c>
      <c r="O33" s="55">
        <v>2</v>
      </c>
      <c r="P33" s="56" t="s">
        <v>17</v>
      </c>
      <c r="Q33" s="56" t="s">
        <v>17</v>
      </c>
      <c r="R33" s="11" t="s">
        <v>187</v>
      </c>
      <c r="S33" s="52" t="s">
        <v>194</v>
      </c>
      <c r="T33" s="52">
        <v>1561511</v>
      </c>
      <c r="U33" s="11" t="s">
        <v>189</v>
      </c>
      <c r="V33" s="52" t="s">
        <v>191</v>
      </c>
      <c r="W33" s="57">
        <v>0</v>
      </c>
      <c r="X33" s="57">
        <v>1</v>
      </c>
      <c r="Y33" s="11">
        <v>8062</v>
      </c>
      <c r="Z33" s="11">
        <v>33</v>
      </c>
      <c r="AA33" s="11">
        <v>1</v>
      </c>
      <c r="AB33" s="58" t="s">
        <v>195</v>
      </c>
    </row>
    <row r="34" spans="1:28" s="8" customFormat="1" ht="20.100000000000001" customHeight="1" x14ac:dyDescent="0.2">
      <c r="A34" s="8">
        <v>806</v>
      </c>
      <c r="B34" s="7">
        <v>31</v>
      </c>
      <c r="C34" s="49" t="s">
        <v>186</v>
      </c>
      <c r="D34" s="11" t="s">
        <v>187</v>
      </c>
      <c r="E34" s="50" t="s">
        <v>229</v>
      </c>
      <c r="F34" s="50" t="s">
        <v>189</v>
      </c>
      <c r="G34" s="51" t="s">
        <v>18</v>
      </c>
      <c r="H34" s="50" t="s">
        <v>190</v>
      </c>
      <c r="I34" s="52">
        <v>238</v>
      </c>
      <c r="J34" s="13" t="s">
        <v>191</v>
      </c>
      <c r="K34" s="53" t="s">
        <v>192</v>
      </c>
      <c r="L34" s="11" t="s">
        <v>193</v>
      </c>
      <c r="M34" s="52">
        <v>5782675</v>
      </c>
      <c r="N34" s="54">
        <v>5</v>
      </c>
      <c r="O34" s="55">
        <v>2</v>
      </c>
      <c r="P34" s="56" t="s">
        <v>17</v>
      </c>
      <c r="Q34" s="56" t="s">
        <v>17</v>
      </c>
      <c r="R34" s="11" t="s">
        <v>187</v>
      </c>
      <c r="S34" s="52" t="s">
        <v>194</v>
      </c>
      <c r="T34" s="52">
        <v>1561511</v>
      </c>
      <c r="U34" s="11" t="s">
        <v>189</v>
      </c>
      <c r="V34" s="52" t="s">
        <v>191</v>
      </c>
      <c r="W34" s="57">
        <v>0</v>
      </c>
      <c r="X34" s="57">
        <v>1</v>
      </c>
      <c r="Y34" s="11">
        <v>8062</v>
      </c>
      <c r="Z34" s="11">
        <v>33</v>
      </c>
      <c r="AA34" s="11">
        <v>1</v>
      </c>
      <c r="AB34" s="58" t="s">
        <v>195</v>
      </c>
    </row>
    <row r="35" spans="1:28" s="8" customFormat="1" ht="20.100000000000001" customHeight="1" x14ac:dyDescent="0.2">
      <c r="A35" s="8">
        <v>806</v>
      </c>
      <c r="B35" s="7">
        <v>32</v>
      </c>
      <c r="C35" s="49" t="s">
        <v>186</v>
      </c>
      <c r="D35" s="11" t="s">
        <v>187</v>
      </c>
      <c r="E35" s="50" t="s">
        <v>230</v>
      </c>
      <c r="F35" s="50" t="s">
        <v>189</v>
      </c>
      <c r="G35" s="51" t="s">
        <v>18</v>
      </c>
      <c r="H35" s="50" t="s">
        <v>190</v>
      </c>
      <c r="I35" s="52">
        <v>238</v>
      </c>
      <c r="J35" s="13" t="s">
        <v>191</v>
      </c>
      <c r="K35" s="53" t="s">
        <v>192</v>
      </c>
      <c r="L35" s="11" t="s">
        <v>193</v>
      </c>
      <c r="M35" s="52">
        <v>5782675</v>
      </c>
      <c r="N35" s="54">
        <v>5</v>
      </c>
      <c r="O35" s="55">
        <v>2</v>
      </c>
      <c r="P35" s="56" t="s">
        <v>17</v>
      </c>
      <c r="Q35" s="56" t="s">
        <v>17</v>
      </c>
      <c r="R35" s="11" t="s">
        <v>187</v>
      </c>
      <c r="S35" s="52" t="s">
        <v>194</v>
      </c>
      <c r="T35" s="52">
        <v>1561511</v>
      </c>
      <c r="U35" s="11" t="s">
        <v>189</v>
      </c>
      <c r="V35" s="52" t="s">
        <v>191</v>
      </c>
      <c r="W35" s="57">
        <v>0</v>
      </c>
      <c r="X35" s="57">
        <v>1</v>
      </c>
      <c r="Y35" s="11">
        <v>8062</v>
      </c>
      <c r="Z35" s="11">
        <v>33</v>
      </c>
      <c r="AA35" s="11">
        <v>1</v>
      </c>
      <c r="AB35" s="58" t="s">
        <v>195</v>
      </c>
    </row>
    <row r="36" spans="1:28" s="8" customFormat="1" ht="20.100000000000001" customHeight="1" x14ac:dyDescent="0.2">
      <c r="A36" s="8">
        <v>806</v>
      </c>
      <c r="B36" s="9">
        <v>33</v>
      </c>
      <c r="C36" s="49" t="s">
        <v>186</v>
      </c>
      <c r="D36" s="11" t="s">
        <v>187</v>
      </c>
      <c r="E36" s="50" t="s">
        <v>231</v>
      </c>
      <c r="F36" s="50" t="s">
        <v>232</v>
      </c>
      <c r="G36" s="51" t="s">
        <v>18</v>
      </c>
      <c r="H36" s="50" t="s">
        <v>190</v>
      </c>
      <c r="I36" s="52">
        <v>238</v>
      </c>
      <c r="J36" s="13" t="s">
        <v>191</v>
      </c>
      <c r="K36" s="53" t="s">
        <v>192</v>
      </c>
      <c r="L36" s="11" t="s">
        <v>193</v>
      </c>
      <c r="M36" s="52">
        <v>5782675</v>
      </c>
      <c r="N36" s="54">
        <v>5</v>
      </c>
      <c r="O36" s="55">
        <v>2</v>
      </c>
      <c r="P36" s="56" t="s">
        <v>17</v>
      </c>
      <c r="Q36" s="56" t="s">
        <v>17</v>
      </c>
      <c r="R36" s="11" t="s">
        <v>187</v>
      </c>
      <c r="S36" s="52" t="s">
        <v>194</v>
      </c>
      <c r="T36" s="52">
        <v>1561511</v>
      </c>
      <c r="U36" s="11" t="s">
        <v>189</v>
      </c>
      <c r="V36" s="52" t="s">
        <v>191</v>
      </c>
      <c r="W36" s="57">
        <v>0</v>
      </c>
      <c r="X36" s="57">
        <v>1</v>
      </c>
      <c r="Y36" s="11">
        <v>8062</v>
      </c>
      <c r="Z36" s="11">
        <v>33</v>
      </c>
      <c r="AA36" s="11">
        <v>1</v>
      </c>
      <c r="AB36" s="58" t="s">
        <v>195</v>
      </c>
    </row>
    <row r="37" spans="1:28" s="8" customFormat="1" ht="20.100000000000001" customHeight="1" x14ac:dyDescent="0.2">
      <c r="A37" s="8">
        <v>806</v>
      </c>
      <c r="B37" s="9">
        <v>34</v>
      </c>
      <c r="C37" s="49" t="s">
        <v>186</v>
      </c>
      <c r="D37" s="11" t="s">
        <v>187</v>
      </c>
      <c r="E37" s="50" t="s">
        <v>233</v>
      </c>
      <c r="F37" s="50" t="s">
        <v>234</v>
      </c>
      <c r="G37" s="51" t="s">
        <v>18</v>
      </c>
      <c r="H37" s="50" t="s">
        <v>190</v>
      </c>
      <c r="I37" s="52">
        <v>238</v>
      </c>
      <c r="J37" s="13" t="s">
        <v>191</v>
      </c>
      <c r="K37" s="53" t="s">
        <v>192</v>
      </c>
      <c r="L37" s="11" t="s">
        <v>193</v>
      </c>
      <c r="M37" s="52">
        <v>5782675</v>
      </c>
      <c r="N37" s="54">
        <v>5</v>
      </c>
      <c r="O37" s="55">
        <v>2</v>
      </c>
      <c r="P37" s="56" t="s">
        <v>17</v>
      </c>
      <c r="Q37" s="56" t="s">
        <v>17</v>
      </c>
      <c r="R37" s="11" t="s">
        <v>187</v>
      </c>
      <c r="S37" s="52" t="s">
        <v>194</v>
      </c>
      <c r="T37" s="52">
        <v>1561511</v>
      </c>
      <c r="U37" s="11" t="s">
        <v>189</v>
      </c>
      <c r="V37" s="52" t="s">
        <v>191</v>
      </c>
      <c r="W37" s="57">
        <v>0</v>
      </c>
      <c r="X37" s="57">
        <v>1</v>
      </c>
      <c r="Y37" s="11">
        <v>8062</v>
      </c>
      <c r="Z37" s="11">
        <v>33</v>
      </c>
      <c r="AA37" s="11">
        <v>1</v>
      </c>
      <c r="AB37" s="58" t="s">
        <v>195</v>
      </c>
    </row>
    <row r="38" spans="1:28" s="8" customFormat="1" ht="20.100000000000001" customHeight="1" x14ac:dyDescent="0.2">
      <c r="A38" s="8">
        <v>806</v>
      </c>
      <c r="B38" s="9">
        <v>35</v>
      </c>
      <c r="C38" s="49" t="s">
        <v>186</v>
      </c>
      <c r="D38" s="11" t="s">
        <v>187</v>
      </c>
      <c r="E38" s="50" t="s">
        <v>235</v>
      </c>
      <c r="F38" s="50" t="s">
        <v>189</v>
      </c>
      <c r="G38" s="51" t="s">
        <v>18</v>
      </c>
      <c r="H38" s="50" t="s">
        <v>190</v>
      </c>
      <c r="I38" s="52">
        <v>238</v>
      </c>
      <c r="J38" s="13" t="s">
        <v>191</v>
      </c>
      <c r="K38" s="53" t="s">
        <v>192</v>
      </c>
      <c r="L38" s="11" t="s">
        <v>193</v>
      </c>
      <c r="M38" s="52">
        <v>5782675</v>
      </c>
      <c r="N38" s="54">
        <v>5</v>
      </c>
      <c r="O38" s="55">
        <v>2</v>
      </c>
      <c r="P38" s="56" t="s">
        <v>17</v>
      </c>
      <c r="Q38" s="56" t="s">
        <v>17</v>
      </c>
      <c r="R38" s="11" t="s">
        <v>187</v>
      </c>
      <c r="S38" s="52" t="s">
        <v>194</v>
      </c>
      <c r="T38" s="52">
        <v>1561511</v>
      </c>
      <c r="U38" s="11" t="s">
        <v>189</v>
      </c>
      <c r="V38" s="52" t="s">
        <v>191</v>
      </c>
      <c r="W38" s="57">
        <v>0</v>
      </c>
      <c r="X38" s="57">
        <v>1</v>
      </c>
      <c r="Y38" s="11">
        <v>8062</v>
      </c>
      <c r="Z38" s="11">
        <v>33</v>
      </c>
      <c r="AA38" s="11">
        <v>1</v>
      </c>
      <c r="AB38" s="58" t="s">
        <v>195</v>
      </c>
    </row>
    <row r="39" spans="1:28" s="8" customFormat="1" ht="20.100000000000001" customHeight="1" x14ac:dyDescent="0.2">
      <c r="A39" s="8">
        <v>806</v>
      </c>
      <c r="B39" s="9">
        <v>36</v>
      </c>
      <c r="C39" s="49" t="s">
        <v>186</v>
      </c>
      <c r="D39" s="11" t="s">
        <v>187</v>
      </c>
      <c r="E39" s="50" t="s">
        <v>236</v>
      </c>
      <c r="F39" s="50" t="s">
        <v>201</v>
      </c>
      <c r="G39" s="51" t="s">
        <v>18</v>
      </c>
      <c r="H39" s="50" t="s">
        <v>190</v>
      </c>
      <c r="I39" s="52">
        <v>238</v>
      </c>
      <c r="J39" s="13" t="s">
        <v>191</v>
      </c>
      <c r="K39" s="53" t="s">
        <v>192</v>
      </c>
      <c r="L39" s="11" t="s">
        <v>193</v>
      </c>
      <c r="M39" s="52">
        <v>5782675</v>
      </c>
      <c r="N39" s="54">
        <v>5</v>
      </c>
      <c r="O39" s="55">
        <v>2</v>
      </c>
      <c r="P39" s="56" t="s">
        <v>17</v>
      </c>
      <c r="Q39" s="56" t="s">
        <v>17</v>
      </c>
      <c r="R39" s="11" t="s">
        <v>187</v>
      </c>
      <c r="S39" s="52" t="s">
        <v>194</v>
      </c>
      <c r="T39" s="52">
        <v>1561511</v>
      </c>
      <c r="U39" s="11" t="s">
        <v>189</v>
      </c>
      <c r="V39" s="52" t="s">
        <v>191</v>
      </c>
      <c r="W39" s="57">
        <v>0</v>
      </c>
      <c r="X39" s="57">
        <v>1</v>
      </c>
      <c r="Y39" s="11">
        <v>8062</v>
      </c>
      <c r="Z39" s="11">
        <v>33</v>
      </c>
      <c r="AA39" s="11">
        <v>1</v>
      </c>
      <c r="AB39" s="58" t="s">
        <v>195</v>
      </c>
    </row>
    <row r="40" spans="1:28" s="8" customFormat="1" ht="20.100000000000001" customHeight="1" x14ac:dyDescent="0.2">
      <c r="A40" s="8">
        <v>806</v>
      </c>
      <c r="B40" s="9">
        <v>37</v>
      </c>
      <c r="C40" s="49" t="s">
        <v>186</v>
      </c>
      <c r="D40" s="11" t="s">
        <v>187</v>
      </c>
      <c r="E40" s="50" t="s">
        <v>237</v>
      </c>
      <c r="F40" s="50" t="s">
        <v>189</v>
      </c>
      <c r="G40" s="51" t="s">
        <v>18</v>
      </c>
      <c r="H40" s="50" t="s">
        <v>190</v>
      </c>
      <c r="I40" s="52">
        <v>238</v>
      </c>
      <c r="J40" s="13" t="s">
        <v>191</v>
      </c>
      <c r="K40" s="53" t="s">
        <v>192</v>
      </c>
      <c r="L40" s="11" t="s">
        <v>193</v>
      </c>
      <c r="M40" s="52">
        <v>5782675</v>
      </c>
      <c r="N40" s="54">
        <v>5</v>
      </c>
      <c r="O40" s="55">
        <v>2</v>
      </c>
      <c r="P40" s="56" t="s">
        <v>17</v>
      </c>
      <c r="Q40" s="56" t="s">
        <v>17</v>
      </c>
      <c r="R40" s="11" t="s">
        <v>187</v>
      </c>
      <c r="S40" s="52" t="s">
        <v>194</v>
      </c>
      <c r="T40" s="52">
        <v>1561511</v>
      </c>
      <c r="U40" s="11" t="s">
        <v>189</v>
      </c>
      <c r="V40" s="52" t="s">
        <v>191</v>
      </c>
      <c r="W40" s="57">
        <v>0</v>
      </c>
      <c r="X40" s="57">
        <v>1</v>
      </c>
      <c r="Y40" s="11">
        <v>8062</v>
      </c>
      <c r="Z40" s="11">
        <v>33</v>
      </c>
      <c r="AA40" s="11">
        <v>1</v>
      </c>
      <c r="AB40" s="58" t="s">
        <v>195</v>
      </c>
    </row>
    <row r="41" spans="1:28" s="8" customFormat="1" ht="20.100000000000001" customHeight="1" x14ac:dyDescent="0.2">
      <c r="B41" s="9"/>
      <c r="C41" s="10"/>
      <c r="D41" s="10"/>
      <c r="E41" s="10"/>
      <c r="F41" s="10"/>
      <c r="G41" s="11"/>
      <c r="H41" s="11"/>
      <c r="I41" s="12"/>
      <c r="J41" s="13"/>
      <c r="K41" s="11"/>
      <c r="L41" s="11"/>
      <c r="M41" s="25"/>
      <c r="N41" s="14"/>
      <c r="O41" s="11"/>
      <c r="P41" s="11"/>
      <c r="Q41" s="15"/>
    </row>
    <row r="42" spans="1:28" s="8" customFormat="1" ht="20.100000000000001" customHeight="1" x14ac:dyDescent="0.2">
      <c r="B42" s="9"/>
      <c r="C42" s="10"/>
      <c r="D42" s="10"/>
      <c r="E42" s="10"/>
      <c r="F42" s="10"/>
      <c r="G42" s="11"/>
      <c r="H42" s="11"/>
      <c r="I42" s="12"/>
      <c r="J42" s="13"/>
      <c r="K42" s="11"/>
      <c r="L42" s="11"/>
      <c r="M42" s="25"/>
      <c r="N42" s="14"/>
      <c r="O42" s="11"/>
      <c r="P42" s="11"/>
      <c r="Q42" s="15"/>
    </row>
    <row r="43" spans="1:28" s="8" customFormat="1" ht="20.100000000000001" customHeight="1" x14ac:dyDescent="0.2">
      <c r="B43" s="9"/>
      <c r="C43" s="10"/>
      <c r="D43" s="10"/>
      <c r="E43" s="10"/>
      <c r="F43" s="10"/>
      <c r="G43" s="11"/>
      <c r="H43" s="11"/>
      <c r="I43" s="12"/>
      <c r="J43" s="13"/>
      <c r="K43" s="11"/>
      <c r="L43" s="11"/>
      <c r="M43" s="25"/>
      <c r="N43" s="14"/>
      <c r="O43" s="11"/>
      <c r="P43" s="11"/>
      <c r="Q43" s="15"/>
    </row>
    <row r="44" spans="1:28" s="8" customFormat="1" ht="20.100000000000001" customHeight="1" x14ac:dyDescent="0.2">
      <c r="B44" s="9"/>
      <c r="C44" s="10"/>
      <c r="D44" s="10"/>
      <c r="E44" s="10"/>
      <c r="F44" s="10"/>
      <c r="G44" s="11"/>
      <c r="H44" s="11"/>
      <c r="I44" s="12"/>
      <c r="J44" s="13"/>
      <c r="K44" s="11"/>
      <c r="L44" s="11"/>
      <c r="M44" s="25"/>
      <c r="N44" s="14"/>
      <c r="O44" s="11"/>
      <c r="P44" s="11"/>
      <c r="Q44" s="15"/>
    </row>
    <row r="45" spans="1:28" s="8" customFormat="1" ht="20.100000000000001" customHeight="1" x14ac:dyDescent="0.2">
      <c r="B45" s="9"/>
      <c r="C45" s="10"/>
      <c r="D45" s="10"/>
      <c r="E45" s="10"/>
      <c r="F45" s="10"/>
      <c r="G45" s="11"/>
      <c r="H45" s="11"/>
      <c r="I45" s="12"/>
      <c r="J45" s="13"/>
      <c r="K45" s="11"/>
      <c r="L45" s="11"/>
      <c r="M45" s="25"/>
      <c r="N45" s="14"/>
      <c r="O45" s="11"/>
      <c r="P45" s="11"/>
      <c r="Q45" s="15"/>
    </row>
    <row r="46" spans="1:28" s="8" customFormat="1" ht="20.100000000000001" customHeight="1" x14ac:dyDescent="0.2">
      <c r="B46" s="9"/>
      <c r="C46" s="10"/>
      <c r="D46" s="10"/>
      <c r="E46" s="10"/>
      <c r="F46" s="10"/>
      <c r="G46" s="11"/>
      <c r="H46" s="11"/>
      <c r="I46" s="12"/>
      <c r="J46" s="13"/>
      <c r="K46" s="11"/>
      <c r="L46" s="11"/>
      <c r="M46" s="25"/>
      <c r="N46" s="14"/>
      <c r="O46" s="11"/>
      <c r="P46" s="11"/>
      <c r="Q46" s="15"/>
    </row>
    <row r="47" spans="1:28" s="8" customFormat="1" ht="20.100000000000001" customHeight="1" x14ac:dyDescent="0.2">
      <c r="B47" s="9"/>
      <c r="C47" s="10"/>
      <c r="D47" s="10"/>
      <c r="E47" s="10"/>
      <c r="F47" s="10"/>
      <c r="G47" s="11"/>
      <c r="H47" s="11"/>
      <c r="I47" s="12"/>
      <c r="J47" s="13"/>
      <c r="K47" s="11"/>
      <c r="L47" s="11"/>
      <c r="M47" s="25"/>
      <c r="N47" s="14"/>
      <c r="O47" s="11"/>
      <c r="P47" s="11"/>
      <c r="Q47" s="15"/>
    </row>
    <row r="48" spans="1:28" s="8" customFormat="1" ht="20.100000000000001" customHeight="1" x14ac:dyDescent="0.2">
      <c r="B48" s="9"/>
      <c r="C48" s="10"/>
      <c r="D48" s="10"/>
      <c r="E48" s="10"/>
      <c r="F48" s="10"/>
      <c r="G48" s="11"/>
      <c r="H48" s="11"/>
      <c r="I48" s="12"/>
      <c r="J48" s="13"/>
      <c r="K48" s="11"/>
      <c r="L48" s="11"/>
      <c r="M48" s="25"/>
      <c r="N48" s="14"/>
      <c r="O48" s="11"/>
      <c r="P48" s="11"/>
      <c r="Q48" s="15"/>
    </row>
    <row r="49" spans="2:17" s="8" customFormat="1" ht="20.100000000000001" customHeight="1" x14ac:dyDescent="0.2">
      <c r="B49" s="9"/>
      <c r="C49" s="10"/>
      <c r="D49" s="10"/>
      <c r="E49" s="10"/>
      <c r="F49" s="10"/>
      <c r="G49" s="11"/>
      <c r="H49" s="11"/>
      <c r="I49" s="12"/>
      <c r="J49" s="13"/>
      <c r="K49" s="11"/>
      <c r="L49" s="11"/>
      <c r="M49" s="25"/>
      <c r="N49" s="14"/>
      <c r="O49" s="11"/>
      <c r="P49" s="11"/>
      <c r="Q49" s="15"/>
    </row>
    <row r="50" spans="2:17" s="8" customFormat="1" ht="20.100000000000001" customHeight="1" x14ac:dyDescent="0.2">
      <c r="B50" s="9"/>
      <c r="C50" s="10"/>
      <c r="D50" s="10"/>
      <c r="E50" s="10"/>
      <c r="F50" s="10"/>
      <c r="G50" s="11"/>
      <c r="H50" s="11"/>
      <c r="I50" s="12"/>
      <c r="J50" s="13"/>
      <c r="K50" s="11"/>
      <c r="L50" s="11"/>
      <c r="M50" s="25"/>
      <c r="N50" s="14"/>
      <c r="O50" s="11"/>
      <c r="P50" s="11"/>
      <c r="Q50" s="15"/>
    </row>
    <row r="51" spans="2:17" s="8" customFormat="1" ht="20.100000000000001" customHeight="1" x14ac:dyDescent="0.2">
      <c r="B51" s="9"/>
      <c r="C51" s="10"/>
      <c r="D51" s="10"/>
      <c r="E51" s="10"/>
      <c r="F51" s="10"/>
      <c r="G51" s="11"/>
      <c r="H51" s="11"/>
      <c r="I51" s="12"/>
      <c r="J51" s="13"/>
      <c r="K51" s="11"/>
      <c r="L51" s="11"/>
      <c r="M51" s="25"/>
      <c r="N51" s="14"/>
      <c r="O51" s="11"/>
      <c r="P51" s="11"/>
      <c r="Q51" s="15"/>
    </row>
    <row r="52" spans="2:17" s="8" customFormat="1" ht="20.100000000000001" customHeight="1" x14ac:dyDescent="0.2">
      <c r="B52" s="9"/>
      <c r="C52" s="10"/>
      <c r="D52" s="10"/>
      <c r="E52" s="10"/>
      <c r="F52" s="10"/>
      <c r="G52" s="11"/>
      <c r="H52" s="11"/>
      <c r="I52" s="12"/>
      <c r="J52" s="13"/>
      <c r="K52" s="11"/>
      <c r="L52" s="11"/>
      <c r="M52" s="25"/>
      <c r="N52" s="14"/>
      <c r="O52" s="11"/>
      <c r="P52" s="11"/>
      <c r="Q52" s="15"/>
    </row>
    <row r="53" spans="2:17" s="8" customFormat="1" ht="20.100000000000001" customHeight="1" x14ac:dyDescent="0.2">
      <c r="B53" s="9"/>
      <c r="C53" s="10"/>
      <c r="D53" s="10"/>
      <c r="E53" s="10"/>
      <c r="F53" s="10"/>
      <c r="G53" s="11"/>
      <c r="H53" s="11"/>
      <c r="I53" s="12"/>
      <c r="J53" s="13"/>
      <c r="K53" s="11"/>
      <c r="L53" s="11"/>
      <c r="M53" s="25"/>
      <c r="N53" s="14"/>
      <c r="O53" s="11"/>
      <c r="P53" s="11"/>
      <c r="Q53" s="15"/>
    </row>
    <row r="54" spans="2:17" s="8" customFormat="1" ht="20.100000000000001" customHeight="1" x14ac:dyDescent="0.2">
      <c r="B54" s="9"/>
      <c r="C54" s="10"/>
      <c r="D54" s="10"/>
      <c r="E54" s="10"/>
      <c r="F54" s="10"/>
      <c r="G54" s="11"/>
      <c r="H54" s="11"/>
      <c r="I54" s="12"/>
      <c r="J54" s="13"/>
      <c r="K54" s="11"/>
      <c r="L54" s="11"/>
      <c r="M54" s="25"/>
      <c r="N54" s="14"/>
      <c r="O54" s="11"/>
      <c r="P54" s="11"/>
      <c r="Q54" s="15"/>
    </row>
    <row r="55" spans="2:17" s="8" customFormat="1" ht="20.100000000000001" customHeight="1" x14ac:dyDescent="0.2">
      <c r="B55" s="9"/>
      <c r="C55" s="10"/>
      <c r="D55" s="10"/>
      <c r="E55" s="10"/>
      <c r="F55" s="10"/>
      <c r="G55" s="11"/>
      <c r="H55" s="11"/>
      <c r="I55" s="12"/>
      <c r="J55" s="13"/>
      <c r="K55" s="11"/>
      <c r="L55" s="11"/>
      <c r="M55" s="25"/>
      <c r="N55" s="14"/>
      <c r="O55" s="11"/>
      <c r="P55" s="11"/>
      <c r="Q55" s="15"/>
    </row>
    <row r="56" spans="2:17" s="8" customFormat="1" ht="20.100000000000001" customHeight="1" x14ac:dyDescent="0.2">
      <c r="B56" s="9"/>
      <c r="C56" s="10"/>
      <c r="D56" s="10"/>
      <c r="E56" s="10"/>
      <c r="F56" s="10"/>
      <c r="G56" s="11"/>
      <c r="H56" s="11"/>
      <c r="I56" s="12"/>
      <c r="J56" s="13"/>
      <c r="K56" s="11"/>
      <c r="L56" s="11"/>
      <c r="M56" s="25"/>
      <c r="N56" s="14"/>
      <c r="O56" s="11"/>
      <c r="P56" s="11"/>
      <c r="Q56" s="15"/>
    </row>
    <row r="57" spans="2:17" s="8" customFormat="1" ht="20.100000000000001" customHeight="1" x14ac:dyDescent="0.2">
      <c r="B57" s="9"/>
      <c r="C57" s="10"/>
      <c r="D57" s="10"/>
      <c r="E57" s="10"/>
      <c r="F57" s="10"/>
      <c r="G57" s="11"/>
      <c r="H57" s="11"/>
      <c r="I57" s="12"/>
      <c r="J57" s="13"/>
      <c r="K57" s="11"/>
      <c r="L57" s="11"/>
      <c r="M57" s="25"/>
      <c r="N57" s="14"/>
      <c r="O57" s="11"/>
      <c r="P57" s="11"/>
      <c r="Q57" s="15"/>
    </row>
    <row r="58" spans="2:17" s="8" customFormat="1" ht="20.100000000000001" customHeight="1" x14ac:dyDescent="0.2">
      <c r="B58" s="9"/>
      <c r="C58" s="10"/>
      <c r="D58" s="10"/>
      <c r="E58" s="10"/>
      <c r="F58" s="10"/>
      <c r="G58" s="11"/>
      <c r="H58" s="11"/>
      <c r="I58" s="12"/>
      <c r="J58" s="13"/>
      <c r="K58" s="11"/>
      <c r="L58" s="11"/>
      <c r="M58" s="25"/>
      <c r="N58" s="14"/>
      <c r="O58" s="11"/>
      <c r="P58" s="11"/>
      <c r="Q58" s="15"/>
    </row>
    <row r="59" spans="2:17" s="8" customFormat="1" ht="20.100000000000001" customHeight="1" x14ac:dyDescent="0.2">
      <c r="B59" s="9"/>
      <c r="C59" s="10"/>
      <c r="D59" s="10"/>
      <c r="E59" s="10"/>
      <c r="F59" s="10"/>
      <c r="G59" s="11"/>
      <c r="H59" s="11"/>
      <c r="I59" s="12"/>
      <c r="J59" s="13"/>
      <c r="K59" s="11"/>
      <c r="L59" s="11"/>
      <c r="M59" s="25"/>
      <c r="N59" s="14"/>
      <c r="O59" s="11"/>
      <c r="P59" s="11"/>
      <c r="Q59" s="15"/>
    </row>
    <row r="60" spans="2:17" s="8" customFormat="1" ht="20.100000000000001" customHeight="1" x14ac:dyDescent="0.2">
      <c r="B60" s="9"/>
      <c r="C60" s="10"/>
      <c r="D60" s="10"/>
      <c r="E60" s="10"/>
      <c r="F60" s="10"/>
      <c r="G60" s="11"/>
      <c r="H60" s="11"/>
      <c r="I60" s="12"/>
      <c r="J60" s="13"/>
      <c r="K60" s="11"/>
      <c r="L60" s="11"/>
      <c r="M60" s="25"/>
      <c r="N60" s="14"/>
      <c r="O60" s="11"/>
      <c r="P60" s="11"/>
      <c r="Q60" s="15"/>
    </row>
    <row r="61" spans="2:17" s="8" customFormat="1" ht="20.100000000000001" customHeight="1" x14ac:dyDescent="0.2">
      <c r="B61" s="9"/>
      <c r="C61" s="10"/>
      <c r="D61" s="10"/>
      <c r="E61" s="10"/>
      <c r="F61" s="10"/>
      <c r="G61" s="11"/>
      <c r="H61" s="11"/>
      <c r="I61" s="12"/>
      <c r="J61" s="13"/>
      <c r="K61" s="11"/>
      <c r="L61" s="11"/>
      <c r="M61" s="25"/>
      <c r="N61" s="14"/>
      <c r="O61" s="11"/>
      <c r="P61" s="11"/>
      <c r="Q61" s="15"/>
    </row>
    <row r="62" spans="2:17" s="8" customFormat="1" ht="20.100000000000001" customHeight="1" x14ac:dyDescent="0.2">
      <c r="B62" s="9"/>
      <c r="C62" s="10"/>
      <c r="D62" s="10"/>
      <c r="E62" s="10"/>
      <c r="F62" s="10"/>
      <c r="G62" s="11"/>
      <c r="H62" s="11"/>
      <c r="I62" s="12"/>
      <c r="J62" s="13"/>
      <c r="K62" s="11"/>
      <c r="L62" s="11"/>
      <c r="M62" s="25"/>
      <c r="N62" s="14"/>
      <c r="O62" s="11"/>
      <c r="P62" s="11"/>
      <c r="Q62" s="15"/>
    </row>
    <row r="63" spans="2:17" s="8" customFormat="1" ht="20.100000000000001" customHeight="1" x14ac:dyDescent="0.2">
      <c r="B63" s="9"/>
      <c r="C63" s="10"/>
      <c r="D63" s="10"/>
      <c r="E63" s="10"/>
      <c r="F63" s="10"/>
      <c r="G63" s="11"/>
      <c r="H63" s="11"/>
      <c r="I63" s="12"/>
      <c r="J63" s="13"/>
      <c r="K63" s="11"/>
      <c r="L63" s="11"/>
      <c r="M63" s="25"/>
      <c r="N63" s="14"/>
      <c r="O63" s="11"/>
      <c r="P63" s="11"/>
      <c r="Q63" s="15"/>
    </row>
    <row r="64" spans="2:17" s="8" customFormat="1" ht="20.100000000000001" customHeight="1" x14ac:dyDescent="0.2">
      <c r="B64" s="9"/>
      <c r="C64" s="10"/>
      <c r="D64" s="10"/>
      <c r="E64" s="10"/>
      <c r="F64" s="10"/>
      <c r="G64" s="11"/>
      <c r="H64" s="11"/>
      <c r="I64" s="12"/>
      <c r="J64" s="13"/>
      <c r="K64" s="11"/>
      <c r="L64" s="11"/>
      <c r="M64" s="25"/>
      <c r="N64" s="14"/>
      <c r="O64" s="11"/>
      <c r="P64" s="11"/>
      <c r="Q64" s="15"/>
    </row>
    <row r="65" spans="2:17" s="8" customFormat="1" ht="20.100000000000001" customHeight="1" x14ac:dyDescent="0.2">
      <c r="B65" s="9"/>
      <c r="C65" s="10"/>
      <c r="D65" s="10"/>
      <c r="E65" s="10"/>
      <c r="F65" s="10"/>
      <c r="G65" s="11"/>
      <c r="H65" s="11"/>
      <c r="I65" s="12"/>
      <c r="J65" s="13"/>
      <c r="K65" s="11"/>
      <c r="L65" s="11"/>
      <c r="M65" s="25"/>
      <c r="N65" s="14"/>
      <c r="O65" s="11"/>
      <c r="P65" s="11"/>
      <c r="Q65" s="15"/>
    </row>
    <row r="66" spans="2:17" s="8" customFormat="1" ht="20.100000000000001" customHeight="1" x14ac:dyDescent="0.2">
      <c r="B66" s="9"/>
      <c r="C66" s="10"/>
      <c r="D66" s="10"/>
      <c r="E66" s="10"/>
      <c r="F66" s="10"/>
      <c r="G66" s="11"/>
      <c r="H66" s="11"/>
      <c r="I66" s="12"/>
      <c r="J66" s="13"/>
      <c r="K66" s="11"/>
      <c r="L66" s="11"/>
      <c r="M66" s="25"/>
      <c r="N66" s="14"/>
      <c r="O66" s="11"/>
      <c r="P66" s="11"/>
      <c r="Q66" s="15"/>
    </row>
    <row r="67" spans="2:17" s="8" customFormat="1" ht="20.100000000000001" customHeight="1" x14ac:dyDescent="0.2">
      <c r="B67" s="9"/>
      <c r="C67" s="10"/>
      <c r="D67" s="10"/>
      <c r="E67" s="10"/>
      <c r="F67" s="10"/>
      <c r="G67" s="11"/>
      <c r="H67" s="11"/>
      <c r="I67" s="12"/>
      <c r="J67" s="13"/>
      <c r="K67" s="11"/>
      <c r="L67" s="11"/>
      <c r="M67" s="25"/>
      <c r="N67" s="14"/>
      <c r="O67" s="11"/>
      <c r="P67" s="11"/>
      <c r="Q67" s="15"/>
    </row>
    <row r="68" spans="2:17" s="8" customFormat="1" ht="20.100000000000001" customHeight="1" x14ac:dyDescent="0.2">
      <c r="B68" s="9"/>
      <c r="C68" s="10"/>
      <c r="D68" s="10"/>
      <c r="E68" s="10"/>
      <c r="F68" s="10"/>
      <c r="G68" s="11"/>
      <c r="H68" s="11"/>
      <c r="I68" s="12"/>
      <c r="J68" s="13"/>
      <c r="K68" s="11"/>
      <c r="L68" s="11"/>
      <c r="M68" s="25"/>
      <c r="N68" s="14"/>
      <c r="O68" s="11"/>
      <c r="P68" s="11"/>
      <c r="Q68" s="15"/>
    </row>
    <row r="69" spans="2:17" s="8" customFormat="1" ht="20.100000000000001" customHeight="1" x14ac:dyDescent="0.2">
      <c r="B69" s="9"/>
      <c r="C69" s="10"/>
      <c r="D69" s="10"/>
      <c r="E69" s="10"/>
      <c r="F69" s="10"/>
      <c r="G69" s="11"/>
      <c r="H69" s="11"/>
      <c r="I69" s="12"/>
      <c r="J69" s="13"/>
      <c r="K69" s="11"/>
      <c r="L69" s="11"/>
      <c r="M69" s="25"/>
      <c r="N69" s="14"/>
      <c r="O69" s="11"/>
      <c r="P69" s="11"/>
      <c r="Q69" s="15"/>
    </row>
    <row r="70" spans="2:17" s="8" customFormat="1" ht="20.100000000000001" customHeight="1" x14ac:dyDescent="0.2">
      <c r="B70" s="9"/>
      <c r="C70" s="10"/>
      <c r="D70" s="10"/>
      <c r="E70" s="10"/>
      <c r="F70" s="10"/>
      <c r="G70" s="11"/>
      <c r="H70" s="11"/>
      <c r="I70" s="12"/>
      <c r="J70" s="13"/>
      <c r="K70" s="11"/>
      <c r="L70" s="11"/>
      <c r="M70" s="25"/>
      <c r="N70" s="14"/>
      <c r="O70" s="11"/>
      <c r="P70" s="11"/>
      <c r="Q70" s="15"/>
    </row>
    <row r="71" spans="2:17" s="8" customFormat="1" ht="20.100000000000001" customHeight="1" x14ac:dyDescent="0.2">
      <c r="B71" s="9"/>
      <c r="C71" s="10"/>
      <c r="D71" s="10"/>
      <c r="E71" s="10"/>
      <c r="F71" s="10"/>
      <c r="G71" s="11"/>
      <c r="H71" s="11"/>
      <c r="I71" s="12"/>
      <c r="J71" s="13"/>
      <c r="K71" s="11"/>
      <c r="L71" s="11"/>
      <c r="M71" s="25"/>
      <c r="N71" s="14"/>
      <c r="O71" s="11"/>
      <c r="P71" s="11"/>
      <c r="Q71" s="15"/>
    </row>
    <row r="72" spans="2:17" s="8" customFormat="1" ht="20.100000000000001" customHeight="1" x14ac:dyDescent="0.2">
      <c r="B72" s="9"/>
      <c r="C72" s="10"/>
      <c r="D72" s="10"/>
      <c r="E72" s="10"/>
      <c r="F72" s="10"/>
      <c r="G72" s="11"/>
      <c r="H72" s="11"/>
      <c r="I72" s="12"/>
      <c r="J72" s="13"/>
      <c r="K72" s="11"/>
      <c r="L72" s="11"/>
      <c r="M72" s="25"/>
      <c r="N72" s="14"/>
      <c r="O72" s="11"/>
      <c r="P72" s="11"/>
      <c r="Q72" s="15"/>
    </row>
    <row r="73" spans="2:17" s="8" customFormat="1" ht="20.100000000000001" customHeight="1" x14ac:dyDescent="0.2">
      <c r="B73" s="9"/>
      <c r="C73" s="10"/>
      <c r="D73" s="10"/>
      <c r="E73" s="10"/>
      <c r="F73" s="10"/>
      <c r="G73" s="11"/>
      <c r="H73" s="11"/>
      <c r="I73" s="12"/>
      <c r="J73" s="13"/>
      <c r="K73" s="11"/>
      <c r="L73" s="11"/>
      <c r="M73" s="25"/>
      <c r="N73" s="14"/>
      <c r="O73" s="11"/>
      <c r="P73" s="11"/>
      <c r="Q73" s="15"/>
    </row>
    <row r="74" spans="2:17" s="8" customFormat="1" ht="20.100000000000001" customHeight="1" x14ac:dyDescent="0.2">
      <c r="B74" s="9"/>
      <c r="C74" s="10"/>
      <c r="D74" s="10"/>
      <c r="E74" s="10"/>
      <c r="F74" s="10"/>
      <c r="G74" s="11"/>
      <c r="H74" s="11"/>
      <c r="I74" s="12"/>
      <c r="J74" s="13"/>
      <c r="K74" s="11"/>
      <c r="L74" s="11"/>
      <c r="M74" s="25"/>
      <c r="N74" s="14"/>
      <c r="O74" s="11"/>
      <c r="P74" s="11"/>
      <c r="Q74" s="15"/>
    </row>
    <row r="75" spans="2:17" s="8" customFormat="1" ht="20.100000000000001" customHeight="1" x14ac:dyDescent="0.2">
      <c r="B75" s="9"/>
      <c r="C75" s="10"/>
      <c r="D75" s="10"/>
      <c r="E75" s="10"/>
      <c r="F75" s="10"/>
      <c r="G75" s="11"/>
      <c r="H75" s="11"/>
      <c r="I75" s="12"/>
      <c r="J75" s="13"/>
      <c r="K75" s="11"/>
      <c r="L75" s="11"/>
      <c r="M75" s="25"/>
      <c r="N75" s="14"/>
      <c r="O75" s="11"/>
      <c r="P75" s="11"/>
      <c r="Q75" s="15"/>
    </row>
    <row r="76" spans="2:17" s="8" customFormat="1" ht="20.100000000000001" customHeight="1" x14ac:dyDescent="0.2">
      <c r="B76" s="9"/>
      <c r="C76" s="10"/>
      <c r="D76" s="10"/>
      <c r="E76" s="10"/>
      <c r="F76" s="10"/>
      <c r="G76" s="11"/>
      <c r="H76" s="11"/>
      <c r="I76" s="12"/>
      <c r="J76" s="13"/>
      <c r="K76" s="11"/>
      <c r="L76" s="11"/>
      <c r="M76" s="25"/>
      <c r="N76" s="14"/>
      <c r="O76" s="11"/>
      <c r="P76" s="11"/>
      <c r="Q76" s="15"/>
    </row>
    <row r="77" spans="2:17" s="8" customFormat="1" ht="20.100000000000001" customHeight="1" x14ac:dyDescent="0.2">
      <c r="B77" s="9"/>
      <c r="C77" s="10"/>
      <c r="D77" s="10"/>
      <c r="E77" s="10"/>
      <c r="F77" s="10"/>
      <c r="G77" s="11"/>
      <c r="H77" s="11"/>
      <c r="I77" s="12"/>
      <c r="J77" s="13"/>
      <c r="K77" s="11"/>
      <c r="L77" s="11"/>
      <c r="M77" s="25"/>
      <c r="N77" s="14"/>
      <c r="O77" s="11"/>
      <c r="P77" s="11"/>
      <c r="Q77" s="15"/>
    </row>
    <row r="78" spans="2:17" s="8" customFormat="1" ht="20.100000000000001" customHeight="1" x14ac:dyDescent="0.2">
      <c r="B78" s="9"/>
      <c r="C78" s="10"/>
      <c r="D78" s="10"/>
      <c r="E78" s="10"/>
      <c r="F78" s="10"/>
      <c r="G78" s="11"/>
      <c r="H78" s="11"/>
      <c r="I78" s="12"/>
      <c r="J78" s="13"/>
      <c r="K78" s="11"/>
      <c r="L78" s="11"/>
      <c r="M78" s="25"/>
      <c r="N78" s="14"/>
      <c r="O78" s="11"/>
      <c r="P78" s="11"/>
      <c r="Q78" s="15"/>
    </row>
    <row r="79" spans="2:17" s="8" customFormat="1" ht="20.100000000000001" customHeight="1" x14ac:dyDescent="0.2">
      <c r="B79" s="9"/>
      <c r="C79" s="10"/>
      <c r="D79" s="10"/>
      <c r="E79" s="10"/>
      <c r="F79" s="10"/>
      <c r="G79" s="11"/>
      <c r="H79" s="11"/>
      <c r="I79" s="12"/>
      <c r="J79" s="13"/>
      <c r="K79" s="11"/>
      <c r="L79" s="11"/>
      <c r="M79" s="25"/>
      <c r="N79" s="14"/>
      <c r="O79" s="11"/>
      <c r="P79" s="11"/>
      <c r="Q79" s="15"/>
    </row>
    <row r="80" spans="2:17" s="8" customFormat="1" ht="20.100000000000001" customHeight="1" x14ac:dyDescent="0.2">
      <c r="B80" s="9"/>
      <c r="C80" s="10"/>
      <c r="D80" s="10"/>
      <c r="E80" s="10"/>
      <c r="F80" s="10"/>
      <c r="G80" s="11"/>
      <c r="H80" s="11"/>
      <c r="I80" s="12"/>
      <c r="J80" s="13"/>
      <c r="K80" s="11"/>
      <c r="L80" s="11"/>
      <c r="M80" s="25"/>
      <c r="N80" s="14"/>
      <c r="O80" s="11"/>
      <c r="P80" s="11"/>
      <c r="Q80" s="15"/>
    </row>
    <row r="81" spans="2:17" s="8" customFormat="1" ht="20.100000000000001" customHeight="1" x14ac:dyDescent="0.2">
      <c r="B81" s="9"/>
      <c r="C81" s="10"/>
      <c r="D81" s="10"/>
      <c r="E81" s="10"/>
      <c r="F81" s="10"/>
      <c r="G81" s="11"/>
      <c r="H81" s="11"/>
      <c r="I81" s="12"/>
      <c r="J81" s="13"/>
      <c r="K81" s="11"/>
      <c r="L81" s="11"/>
      <c r="M81" s="25"/>
      <c r="N81" s="14"/>
      <c r="O81" s="11"/>
      <c r="P81" s="11"/>
      <c r="Q81" s="15"/>
    </row>
    <row r="82" spans="2:17" s="8" customFormat="1" ht="20.100000000000001" customHeight="1" x14ac:dyDescent="0.2">
      <c r="B82" s="9"/>
      <c r="C82" s="10"/>
      <c r="D82" s="10"/>
      <c r="E82" s="10"/>
      <c r="F82" s="10"/>
      <c r="G82" s="11"/>
      <c r="H82" s="11"/>
      <c r="I82" s="12"/>
      <c r="J82" s="13"/>
      <c r="K82" s="11"/>
      <c r="L82" s="11"/>
      <c r="M82" s="25"/>
      <c r="N82" s="14"/>
      <c r="O82" s="11"/>
      <c r="P82" s="11"/>
      <c r="Q82" s="15"/>
    </row>
    <row r="83" spans="2:17" s="8" customFormat="1" ht="20.100000000000001" customHeight="1" x14ac:dyDescent="0.2">
      <c r="B83" s="9"/>
      <c r="C83" s="10"/>
      <c r="D83" s="10"/>
      <c r="E83" s="10"/>
      <c r="F83" s="10"/>
      <c r="G83" s="11"/>
      <c r="H83" s="11"/>
      <c r="I83" s="12"/>
      <c r="J83" s="13"/>
      <c r="K83" s="11"/>
      <c r="L83" s="11"/>
      <c r="M83" s="25"/>
      <c r="N83" s="14"/>
      <c r="O83" s="11"/>
      <c r="P83" s="11"/>
      <c r="Q83" s="15"/>
    </row>
    <row r="84" spans="2:17" s="8" customFormat="1" ht="20.100000000000001" customHeight="1" x14ac:dyDescent="0.2">
      <c r="B84" s="9"/>
      <c r="C84" s="10"/>
      <c r="D84" s="10"/>
      <c r="E84" s="10"/>
      <c r="F84" s="10"/>
      <c r="G84" s="11"/>
      <c r="H84" s="11"/>
      <c r="I84" s="12"/>
      <c r="J84" s="13"/>
      <c r="K84" s="11"/>
      <c r="L84" s="11"/>
      <c r="M84" s="25"/>
      <c r="N84" s="14"/>
      <c r="O84" s="11"/>
      <c r="P84" s="11"/>
      <c r="Q84" s="15"/>
    </row>
    <row r="85" spans="2:17" s="8" customFormat="1" ht="20.100000000000001" customHeight="1" x14ac:dyDescent="0.2">
      <c r="B85" s="9"/>
      <c r="C85" s="10"/>
      <c r="D85" s="10"/>
      <c r="E85" s="10"/>
      <c r="F85" s="10"/>
      <c r="G85" s="11"/>
      <c r="H85" s="11"/>
      <c r="I85" s="12"/>
      <c r="J85" s="13"/>
      <c r="K85" s="11"/>
      <c r="L85" s="11"/>
      <c r="M85" s="25"/>
      <c r="N85" s="14"/>
      <c r="O85" s="11"/>
      <c r="P85" s="11"/>
      <c r="Q85" s="15"/>
    </row>
    <row r="86" spans="2:17" s="8" customFormat="1" ht="20.100000000000001" customHeight="1" x14ac:dyDescent="0.2">
      <c r="B86" s="9"/>
      <c r="C86" s="10"/>
      <c r="D86" s="10"/>
      <c r="E86" s="10"/>
      <c r="F86" s="10"/>
      <c r="G86" s="11"/>
      <c r="H86" s="11"/>
      <c r="I86" s="12"/>
      <c r="J86" s="13"/>
      <c r="K86" s="11"/>
      <c r="L86" s="11"/>
      <c r="M86" s="25"/>
      <c r="N86" s="14"/>
      <c r="O86" s="11"/>
      <c r="P86" s="11"/>
      <c r="Q86" s="15"/>
    </row>
    <row r="87" spans="2:17" s="8" customFormat="1" ht="20.100000000000001" customHeight="1" x14ac:dyDescent="0.2">
      <c r="B87" s="9"/>
      <c r="C87" s="10"/>
      <c r="D87" s="10"/>
      <c r="E87" s="10"/>
      <c r="F87" s="10"/>
      <c r="G87" s="11"/>
      <c r="H87" s="11"/>
      <c r="I87" s="12"/>
      <c r="J87" s="13"/>
      <c r="K87" s="11"/>
      <c r="L87" s="11"/>
      <c r="M87" s="25"/>
      <c r="N87" s="14"/>
      <c r="O87" s="11"/>
      <c r="P87" s="11"/>
      <c r="Q87" s="15"/>
    </row>
    <row r="88" spans="2:17" s="8" customFormat="1" ht="20.100000000000001" customHeight="1" x14ac:dyDescent="0.2">
      <c r="B88" s="9"/>
      <c r="C88" s="10"/>
      <c r="D88" s="10"/>
      <c r="E88" s="10"/>
      <c r="F88" s="10"/>
      <c r="G88" s="11"/>
      <c r="H88" s="11"/>
      <c r="I88" s="12"/>
      <c r="J88" s="13"/>
      <c r="K88" s="11"/>
      <c r="L88" s="11"/>
      <c r="M88" s="25"/>
      <c r="N88" s="14"/>
      <c r="O88" s="11"/>
      <c r="P88" s="11"/>
      <c r="Q88" s="15"/>
    </row>
    <row r="89" spans="2:17" s="8" customFormat="1" ht="20.100000000000001" customHeight="1" x14ac:dyDescent="0.2">
      <c r="B89" s="9"/>
      <c r="C89" s="10"/>
      <c r="D89" s="10"/>
      <c r="E89" s="10"/>
      <c r="F89" s="10"/>
      <c r="G89" s="11"/>
      <c r="H89" s="11"/>
      <c r="I89" s="12"/>
      <c r="J89" s="13"/>
      <c r="K89" s="11"/>
      <c r="L89" s="11"/>
      <c r="M89" s="25"/>
      <c r="N89" s="14"/>
      <c r="O89" s="11"/>
      <c r="P89" s="11"/>
      <c r="Q89" s="15"/>
    </row>
    <row r="90" spans="2:17" s="8" customFormat="1" ht="20.100000000000001" customHeight="1" x14ac:dyDescent="0.2">
      <c r="B90" s="9"/>
      <c r="C90" s="10"/>
      <c r="D90" s="10"/>
      <c r="E90" s="10"/>
      <c r="F90" s="10"/>
      <c r="G90" s="11"/>
      <c r="H90" s="11"/>
      <c r="I90" s="12"/>
      <c r="J90" s="13"/>
      <c r="K90" s="11"/>
      <c r="L90" s="11"/>
      <c r="M90" s="25"/>
      <c r="N90" s="14"/>
      <c r="O90" s="11"/>
      <c r="P90" s="11"/>
      <c r="Q90" s="15"/>
    </row>
    <row r="91" spans="2:17" s="8" customFormat="1" ht="20.100000000000001" customHeight="1" x14ac:dyDescent="0.2">
      <c r="B91" s="9"/>
      <c r="C91" s="10"/>
      <c r="D91" s="10"/>
      <c r="E91" s="10"/>
      <c r="F91" s="10"/>
      <c r="G91" s="11"/>
      <c r="H91" s="11"/>
      <c r="I91" s="12"/>
      <c r="J91" s="13"/>
      <c r="K91" s="11"/>
      <c r="L91" s="11"/>
      <c r="M91" s="25"/>
      <c r="N91" s="14"/>
      <c r="O91" s="11"/>
      <c r="P91" s="11"/>
      <c r="Q91" s="15"/>
    </row>
    <row r="92" spans="2:17" s="8" customFormat="1" ht="20.100000000000001" customHeight="1" x14ac:dyDescent="0.2">
      <c r="B92" s="9"/>
      <c r="C92" s="10"/>
      <c r="D92" s="10"/>
      <c r="E92" s="10"/>
      <c r="F92" s="10"/>
      <c r="G92" s="11"/>
      <c r="H92" s="11"/>
      <c r="I92" s="12"/>
      <c r="J92" s="13"/>
      <c r="K92" s="11"/>
      <c r="L92" s="11"/>
      <c r="M92" s="25"/>
      <c r="N92" s="14"/>
      <c r="O92" s="11"/>
      <c r="P92" s="11"/>
      <c r="Q92" s="15"/>
    </row>
    <row r="93" spans="2:17" s="8" customFormat="1" ht="20.100000000000001" customHeight="1" x14ac:dyDescent="0.2">
      <c r="B93" s="9"/>
      <c r="C93" s="10"/>
      <c r="D93" s="10"/>
      <c r="E93" s="10"/>
      <c r="F93" s="10"/>
      <c r="G93" s="11"/>
      <c r="H93" s="11"/>
      <c r="I93" s="12"/>
      <c r="J93" s="13"/>
      <c r="K93" s="11"/>
      <c r="L93" s="11"/>
      <c r="M93" s="25"/>
      <c r="N93" s="14"/>
      <c r="O93" s="11"/>
      <c r="P93" s="11"/>
      <c r="Q93" s="15"/>
    </row>
    <row r="94" spans="2:17" s="8" customFormat="1" ht="20.100000000000001" customHeight="1" x14ac:dyDescent="0.2">
      <c r="B94" s="9"/>
      <c r="C94" s="10"/>
      <c r="D94" s="10"/>
      <c r="E94" s="10"/>
      <c r="F94" s="10"/>
      <c r="G94" s="11"/>
      <c r="H94" s="11"/>
      <c r="I94" s="12"/>
      <c r="J94" s="13"/>
      <c r="K94" s="11"/>
      <c r="L94" s="11"/>
      <c r="M94" s="25"/>
      <c r="N94" s="14"/>
      <c r="O94" s="11"/>
      <c r="P94" s="11"/>
      <c r="Q94" s="15"/>
    </row>
    <row r="95" spans="2:17" s="8" customFormat="1" ht="20.100000000000001" customHeight="1" x14ac:dyDescent="0.2">
      <c r="B95" s="9"/>
      <c r="C95" s="10"/>
      <c r="D95" s="10"/>
      <c r="E95" s="10"/>
      <c r="F95" s="10"/>
      <c r="G95" s="11"/>
      <c r="H95" s="11"/>
      <c r="I95" s="12"/>
      <c r="J95" s="13"/>
      <c r="K95" s="11"/>
      <c r="L95" s="11"/>
      <c r="M95" s="25"/>
      <c r="N95" s="14"/>
      <c r="O95" s="11"/>
      <c r="P95" s="11"/>
      <c r="Q95" s="15"/>
    </row>
    <row r="96" spans="2:17" s="8" customFormat="1" ht="20.100000000000001" customHeight="1" x14ac:dyDescent="0.2">
      <c r="B96" s="9"/>
      <c r="C96" s="10"/>
      <c r="D96" s="10"/>
      <c r="E96" s="10"/>
      <c r="F96" s="10"/>
      <c r="G96" s="11"/>
      <c r="H96" s="11"/>
      <c r="I96" s="12"/>
      <c r="J96" s="13"/>
      <c r="K96" s="11"/>
      <c r="L96" s="11"/>
      <c r="M96" s="25"/>
      <c r="N96" s="14"/>
      <c r="O96" s="11"/>
      <c r="P96" s="11"/>
      <c r="Q96" s="15"/>
    </row>
    <row r="97" spans="2:17" s="8" customFormat="1" ht="20.100000000000001" customHeight="1" x14ac:dyDescent="0.2">
      <c r="B97" s="9"/>
      <c r="C97" s="10"/>
      <c r="D97" s="10"/>
      <c r="E97" s="10"/>
      <c r="F97" s="10"/>
      <c r="G97" s="11"/>
      <c r="H97" s="11"/>
      <c r="I97" s="12"/>
      <c r="J97" s="13"/>
      <c r="K97" s="11"/>
      <c r="L97" s="11"/>
      <c r="M97" s="25"/>
      <c r="N97" s="14"/>
      <c r="O97" s="11"/>
      <c r="P97" s="11"/>
      <c r="Q97" s="15"/>
    </row>
    <row r="98" spans="2:17" s="8" customFormat="1" ht="20.100000000000001" customHeight="1" x14ac:dyDescent="0.2">
      <c r="B98" s="9"/>
      <c r="C98" s="10"/>
      <c r="D98" s="10"/>
      <c r="E98" s="10"/>
      <c r="F98" s="10"/>
      <c r="G98" s="11"/>
      <c r="H98" s="11"/>
      <c r="I98" s="12"/>
      <c r="J98" s="13"/>
      <c r="K98" s="11"/>
      <c r="L98" s="11"/>
      <c r="M98" s="25"/>
      <c r="N98" s="14"/>
      <c r="O98" s="11"/>
      <c r="P98" s="11"/>
      <c r="Q98" s="15"/>
    </row>
    <row r="99" spans="2:17" s="8" customFormat="1" ht="20.100000000000001" customHeight="1" x14ac:dyDescent="0.2">
      <c r="B99" s="9"/>
      <c r="C99" s="10"/>
      <c r="D99" s="10"/>
      <c r="E99" s="10"/>
      <c r="F99" s="10"/>
      <c r="G99" s="11"/>
      <c r="H99" s="11"/>
      <c r="I99" s="12"/>
      <c r="J99" s="13"/>
      <c r="K99" s="11"/>
      <c r="L99" s="11"/>
      <c r="M99" s="25"/>
      <c r="N99" s="14"/>
      <c r="O99" s="11"/>
      <c r="P99" s="11"/>
      <c r="Q99" s="15"/>
    </row>
    <row r="100" spans="2:17" s="8" customFormat="1" ht="20.100000000000001" customHeight="1" x14ac:dyDescent="0.2">
      <c r="B100" s="9"/>
      <c r="C100" s="10"/>
      <c r="D100" s="10"/>
      <c r="E100" s="10"/>
      <c r="F100" s="10"/>
      <c r="G100" s="11"/>
      <c r="H100" s="11"/>
      <c r="I100" s="12"/>
      <c r="J100" s="13"/>
      <c r="K100" s="11"/>
      <c r="L100" s="11"/>
      <c r="M100" s="25"/>
      <c r="N100" s="14"/>
      <c r="O100" s="11"/>
      <c r="P100" s="11"/>
      <c r="Q100" s="15"/>
    </row>
    <row r="101" spans="2:17" s="8" customFormat="1" ht="20.100000000000001" customHeight="1" x14ac:dyDescent="0.2">
      <c r="B101" s="9"/>
      <c r="C101" s="10"/>
      <c r="D101" s="10"/>
      <c r="E101" s="10"/>
      <c r="F101" s="10"/>
      <c r="G101" s="11"/>
      <c r="H101" s="11"/>
      <c r="I101" s="12"/>
      <c r="J101" s="13"/>
      <c r="K101" s="11"/>
      <c r="L101" s="11"/>
      <c r="M101" s="25"/>
      <c r="N101" s="14"/>
      <c r="O101" s="11"/>
      <c r="P101" s="11"/>
      <c r="Q101" s="15"/>
    </row>
    <row r="102" spans="2:17" s="8" customFormat="1" ht="20.100000000000001" customHeight="1" x14ac:dyDescent="0.2">
      <c r="B102" s="9"/>
      <c r="C102" s="10"/>
      <c r="D102" s="10"/>
      <c r="E102" s="10"/>
      <c r="F102" s="10"/>
      <c r="G102" s="11"/>
      <c r="H102" s="11"/>
      <c r="I102" s="12"/>
      <c r="J102" s="13"/>
      <c r="K102" s="11"/>
      <c r="L102" s="11"/>
      <c r="M102" s="25"/>
      <c r="N102" s="14"/>
      <c r="O102" s="11"/>
      <c r="P102" s="11"/>
      <c r="Q102" s="15"/>
    </row>
    <row r="103" spans="2:17" s="8" customFormat="1" ht="20.100000000000001" customHeight="1" thickBot="1" x14ac:dyDescent="0.25">
      <c r="B103" s="16"/>
      <c r="C103" s="17"/>
      <c r="D103" s="17"/>
      <c r="E103" s="17"/>
      <c r="F103" s="17"/>
      <c r="G103" s="18"/>
      <c r="H103" s="18"/>
      <c r="I103" s="19"/>
      <c r="J103" s="20"/>
      <c r="K103" s="18"/>
      <c r="L103" s="18"/>
      <c r="M103" s="26"/>
      <c r="N103" s="21"/>
      <c r="O103" s="18"/>
      <c r="P103" s="18"/>
      <c r="Q103" s="22"/>
    </row>
  </sheetData>
  <mergeCells count="1">
    <mergeCell ref="B2:Q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Resultados</vt:lpstr>
      <vt:lpstr>respuestaPanal</vt:lpstr>
      <vt:lpstr>respuestaCabal</vt:lpstr>
      <vt:lpstr>CABAL</vt:lpstr>
      <vt:lpstr>novedadesComerciosCabal</vt:lpstr>
      <vt:lpstr>novedadesAcuerdosContadoCabal</vt:lpstr>
      <vt:lpstr>novedadesAcuerdosPlanCabal</vt:lpstr>
      <vt:lpstr>novedadesDireccionesCabal</vt:lpstr>
      <vt:lpstr>PANAL</vt:lpstr>
      <vt:lpstr>novedadesComerciosPanal</vt:lpstr>
      <vt:lpstr>novedadesAcuerdosContadoPanal</vt:lpstr>
      <vt:lpstr>novedadesAcuerdosPlanPanal</vt:lpstr>
      <vt:lpstr>novedadesDireccionesPanal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Decasariego</dc:creator>
  <cp:lastModifiedBy>Thamara Fariña</cp:lastModifiedBy>
  <dcterms:created xsi:type="dcterms:W3CDTF">2019-04-09T15:15:44Z</dcterms:created>
  <dcterms:modified xsi:type="dcterms:W3CDTF">2022-09-22T17:33:12Z</dcterms:modified>
</cp:coreProperties>
</file>